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chartsheets/sheet3.xml" ContentType="application/vnd.openxmlformats-officedocument.spreadsheetml.chartsheet+xml"/>
  <Override PartName="/xl/drawings/drawing5.xml" ContentType="application/vnd.openxmlformats-officedocument.drawing+xml"/>
  <Override PartName="/xl/chartsheets/sheet4.xml" ContentType="application/vnd.openxmlformats-officedocument.spreadsheetml.chartsheet+xml"/>
  <Override PartName="/xl/drawings/drawing7.xml" ContentType="application/vnd.openxmlformats-officedocument.drawing+xml"/>
  <Override PartName="/xl/chartsheets/sheet5.xml" ContentType="application/vnd.openxmlformats-officedocument.spreadsheetml.chartsheet+xml"/>
  <Override PartName="/xl/drawings/drawing9.xml" ContentType="application/vnd.openxmlformats-officedocument.drawing+xml"/>
  <Override PartName="/xl/chartsheets/sheet6.xml" ContentType="application/vnd.openxmlformats-officedocument.spreadsheetml.chartsheet+xml"/>
  <Override PartName="/xl/drawings/drawing11.xml" ContentType="application/vnd.openxmlformats-officedocument.drawing+xml"/>
  <Override PartName="/xl/worksheets/sheet1.xml" ContentType="application/vnd.openxmlformats-officedocument.spreadsheetml.worksheet+xml"/>
  <Override PartName="/xl/drawings/drawing12.xml" ContentType="application/vnd.openxmlformats-officedocument.drawing+xml"/>
  <Override PartName="/xl/worksheets/sheet2.xml" ContentType="application/vnd.openxmlformats-officedocument.spreadsheetml.worksheet+xml"/>
  <Override PartName="/xl/drawings/drawing13.xml" ContentType="application/vnd.openxmlformats-officedocument.drawing+xml"/>
  <Override PartName="/xl/worksheets/sheet3.xml" ContentType="application/vnd.openxmlformats-officedocument.spreadsheetml.worksheet+xml"/>
  <Override PartName="/xl/drawings/drawing14.xml" ContentType="application/vnd.openxmlformats-officedocument.drawing+xml"/>
  <Override PartName="/xl/worksheets/sheet4.xml" ContentType="application/vnd.openxmlformats-officedocument.spreadsheetml.worksheet+xml"/>
  <Override PartName="/xl/drawings/drawing15.xml" ContentType="application/vnd.openxmlformats-officedocument.drawing+xml"/>
  <Override PartName="/xl/worksheets/sheet5.xml" ContentType="application/vnd.openxmlformats-officedocument.spreadsheetml.worksheet+xml"/>
  <Override PartName="/xl/drawings/drawing16.xml" ContentType="application/vnd.openxmlformats-officedocument.drawing+xml"/>
  <Override PartName="/xl/worksheets/sheet6.xml" ContentType="application/vnd.openxmlformats-officedocument.spreadsheetml.worksheet+xml"/>
  <Override PartName="/xl/comments12.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50" firstSheet="6" activeTab="6"/>
  </bookViews>
  <sheets>
    <sheet name="Gráfico1" sheetId="1" state="hidden" r:id="rId1"/>
    <sheet name="Gráfico2" sheetId="2" state="hidden" r:id="rId2"/>
    <sheet name="Gráfico2 (2)" sheetId="3" state="hidden" r:id="rId3"/>
    <sheet name="Gráfico2 (3)" sheetId="4" state="hidden" r:id="rId4"/>
    <sheet name="Gráfico2 (4)" sheetId="5" state="hidden" r:id="rId5"/>
    <sheet name="Gráfico2 (5)" sheetId="6" state="hidden" r:id="rId6"/>
    <sheet name="PAAC 2022" sheetId="7" r:id="rId7"/>
    <sheet name="evaluacion_1_trim" sheetId="8" state="hidden" r:id="rId8"/>
    <sheet name="evaluacion_2_trim" sheetId="9" state="hidden" r:id="rId9"/>
    <sheet name="evaluacion_3_trim" sheetId="10" state="hidden" r:id="rId10"/>
    <sheet name="evaluacion_4_trim" sheetId="11" state="hidden" r:id="rId11"/>
    <sheet name="Hoja1" sheetId="12" state="hidden" r:id="rId12"/>
    <sheet name="Plan Antitrámites" sheetId="13" state="hidden" r:id="rId13"/>
    <sheet name="LISTAS" sheetId="14" state="hidden" r:id="rId14"/>
  </sheets>
  <definedNames/>
  <calcPr fullCalcOnLoad="1"/>
</workbook>
</file>

<file path=xl/comments12.xml><?xml version="1.0" encoding="utf-8"?>
<comments xmlns="http://schemas.openxmlformats.org/spreadsheetml/2006/main">
  <authors>
    <author>AdministradorDCC</author>
  </authors>
  <commentList>
    <comment ref="F75" authorId="0">
      <text>
        <r>
          <rPr>
            <b/>
            <sz val="9"/>
            <rFont val="Tahoma"/>
            <family val="2"/>
          </rPr>
          <t>342 bienes reportados con depreciación $0,00 fueron dados de baja en resol. 457 del 30-jun-2016.
288 bienes no reportados con depreciación $0,00 fueron dados de baja en resol. 457 del 30-jun-2016.
TOTAL 2989 elementos reportados para baja</t>
        </r>
        <r>
          <rPr>
            <sz val="9"/>
            <rFont val="Tahoma"/>
            <family val="2"/>
          </rPr>
          <t xml:space="preserve">
</t>
        </r>
      </text>
    </comment>
  </commentList>
</comments>
</file>

<file path=xl/sharedStrings.xml><?xml version="1.0" encoding="utf-8"?>
<sst xmlns="http://schemas.openxmlformats.org/spreadsheetml/2006/main" count="1098" uniqueCount="432">
  <si>
    <t>METAS</t>
  </si>
  <si>
    <t>ACTIVIDADES</t>
  </si>
  <si>
    <t>RESPONSABLE</t>
  </si>
  <si>
    <t>PLAZO</t>
  </si>
  <si>
    <t>DEPENDENCIA :</t>
  </si>
  <si>
    <t>FECHA DE FORMULACIÓN :</t>
  </si>
  <si>
    <t>PROGRAMADAS POR CADA META</t>
  </si>
  <si>
    <t>DE CADA ACTIVIDAD</t>
  </si>
  <si>
    <t>META</t>
  </si>
  <si>
    <t>DE CADA META</t>
  </si>
  <si>
    <t>INDICADOR</t>
  </si>
  <si>
    <t>Versión</t>
  </si>
  <si>
    <t>Página No.</t>
  </si>
  <si>
    <t>República de Colombia</t>
  </si>
  <si>
    <t>1 de 1</t>
  </si>
  <si>
    <t>PLANEACIÓN ESTRATÉGICA</t>
  </si>
  <si>
    <t>OBJETIVO ESTRATÉGICO:</t>
  </si>
  <si>
    <t>PARA EJECUTAR LA META</t>
  </si>
  <si>
    <t>DE RESULTADO</t>
  </si>
  <si>
    <t>EVALUACIÓN PLAN DE ACCIÓN</t>
  </si>
  <si>
    <t>SEGUIMIENTO A LA GESTIÓN</t>
  </si>
  <si>
    <t>SGE-FT-005</t>
  </si>
  <si>
    <t>TRIMESTRE REPORTADO:</t>
  </si>
  <si>
    <t>PRIMER TRIMESTRE</t>
  </si>
  <si>
    <t>FECHA DE EVALUACIÓN :</t>
  </si>
  <si>
    <t>SEGUNDO TRIMESTRE</t>
  </si>
  <si>
    <t>TERCER TRIMESTRE</t>
  </si>
  <si>
    <t>CUARTO TRIMESTRE</t>
  </si>
  <si>
    <t>POLÍTICA DE DESARROLLO ADMINISTRATIVO:</t>
  </si>
  <si>
    <t>1. Gestión Misional y de Gobierno.</t>
  </si>
  <si>
    <t>2. Transparencia, participación y servicio al ciudadano.</t>
  </si>
  <si>
    <t>4. Eficiencia Administrativa</t>
  </si>
  <si>
    <t>5. Gestión Financiera</t>
  </si>
  <si>
    <t>Actividades Ejecutadas/actividades programadas</t>
  </si>
  <si>
    <t>Formular y hacer seguimiento a los planes específicos de 4 procesos misionales</t>
  </si>
  <si>
    <t>Realizar seguimiento de proyectos aprobados con la respectiva solicitud de informes.</t>
  </si>
  <si>
    <t>Estudio y evaluación de proyectos presentados</t>
  </si>
  <si>
    <t>Emitir las directrices para la presentación de proyectos</t>
  </si>
  <si>
    <t>Presentación y selección de proyectos con el comité asesor</t>
  </si>
  <si>
    <t>Evaluación de los planes específicos presentados por las D.S y O.O</t>
  </si>
  <si>
    <t>Tabulación y elaboración de estadísticas de los reportes trimestrales (SIM)</t>
  </si>
  <si>
    <t>Evaluar el cumplimiento trimestral de los planes específicos.</t>
  </si>
  <si>
    <t>Elaborar Informes semestrales del cumplimiento de los planes específicos.</t>
  </si>
  <si>
    <t>Reportar en el I semestre el avance de cumplimiento a los interesados (D.S y O.O) y la Oficina de Planeación</t>
  </si>
  <si>
    <t>% de cumplimiento de ejecución de proyectos aprobados</t>
  </si>
  <si>
    <t>Procedimiento actualizado e implementado</t>
  </si>
  <si>
    <t>Implementar las actividades definidas en el plan de trabajo</t>
  </si>
  <si>
    <t>Actualizar con los responsables el plan de trabajo para implementación de la política.</t>
  </si>
  <si>
    <t>Realizar el seguimiento para implementar los criterios faltantes de la estrategia GEL</t>
  </si>
  <si>
    <t>Actualizar los mapas de riesgos de la entidad</t>
  </si>
  <si>
    <t>Simplificar el procedimiento para la atención de eventos de afluencia masiva</t>
  </si>
  <si>
    <t xml:space="preserve">Realizar 40 auditorías internas de calidad
</t>
  </si>
  <si>
    <t>Elaborar el programa de auditorías</t>
  </si>
  <si>
    <t>No. auditorías ejecutadas
-----------------------
No. auditorías programadas</t>
  </si>
  <si>
    <t>Socializar el programa y el procedimiento con potenciales auditores</t>
  </si>
  <si>
    <t xml:space="preserve">Ejecutar el programa de auditoría </t>
  </si>
  <si>
    <t>Realizar el seguimiento a los hallazgos de las auditorías externas e internas sobre el SGC.</t>
  </si>
  <si>
    <t>Elaborar y tramitar un estudio de reestructuración de la Entidad</t>
  </si>
  <si>
    <t>Redefinir las funciones de los grupos internos de trabajo</t>
  </si>
  <si>
    <t>Ejecutar los proyectos de inversión</t>
  </si>
  <si>
    <t>Actualizar los proyectos en el SUIFP</t>
  </si>
  <si>
    <t>Ejecutar los recursos asignados en la vigencia</t>
  </si>
  <si>
    <t>Jefe Oficina Asesora de Planeación</t>
  </si>
  <si>
    <t>Emitir los lineamientos para la formulación de los planes específicos</t>
  </si>
  <si>
    <t>Profesional Oficina Planeación</t>
  </si>
  <si>
    <t>% ejecución promedio de los planes específicos de procesos misionales</t>
  </si>
  <si>
    <t>Mejorar el sistema de respuesta a los  requerimientos de los Clientes</t>
  </si>
  <si>
    <t>Continuar la implementación del Banco de Proyectos de Acción Social y Gestión Ambiental</t>
  </si>
  <si>
    <t>Formular e implementar la política de participación y servicio al ciudadano</t>
  </si>
  <si>
    <t>Realizar la divulgación y sensibilización</t>
  </si>
  <si>
    <t>Realizar mesa de trabajo con funcionarios involucrados para elaborar el plan de acción</t>
  </si>
  <si>
    <t>Realizar dos seguimientos al plan de trabajo formulado</t>
  </si>
  <si>
    <t>Técnico de Servicios Orientación Ciudadana</t>
  </si>
  <si>
    <t>Política formulada y plan de trabajo en implementación.</t>
  </si>
  <si>
    <t>Técnico para Apoyo 
Orientación Ciudadana</t>
  </si>
  <si>
    <t>Implementar la estrategia de rendición de cuentas a la ciudadanía</t>
  </si>
  <si>
    <t>Aplicar encuesta de satisfacción virtual, incluir FAQ rendición de cuentas, utilizar lenguaje ciudadano, crear enlace con Urna de cristal,  cumplir todos los criterios de la fase de información y democracia del Manual  3.1</t>
  </si>
  <si>
    <t>Programar un espacio trimestral para intercambio de información con el ciudadano, recopilar y publicar FAQ en la página web</t>
  </si>
  <si>
    <t>Desarrollar un encuentro semestral  con los Líderes Voluntarios que participan en cursos de capacitación en la ESCAP.</t>
  </si>
  <si>
    <t>Desarrollar una audiencia pública de rendición de cuentas a la ciudadanía a través de videoconferencia incluyendo chat y/o foro.  Recopilar y publicar FAQ en la página web</t>
  </si>
  <si>
    <t>Divulgar informe trimestral de gestión por área misional .</t>
  </si>
  <si>
    <t>Porcentaje de cumplimiento del plan formulado</t>
  </si>
  <si>
    <t>Formular un plan de trabajo</t>
  </si>
  <si>
    <t>Realizar seguimiento al plan de trabajo.</t>
  </si>
  <si>
    <t>Realizar un diagnóstico identificando las debilidades en el sistema de respuesta</t>
  </si>
  <si>
    <t>Continuar la implementación de la política de comunicación organizacional</t>
  </si>
  <si>
    <t>No. de mecanismos implementados
_____________
No. de mecanismos de la política</t>
  </si>
  <si>
    <t>Hacer seguimiento a los mapas de riesgos actualizados</t>
  </si>
  <si>
    <t>Identificar metodología y preparar capacitación</t>
  </si>
  <si>
    <t>Dictar la capacitación a los dueños de los procesos</t>
  </si>
  <si>
    <t>Preparar plan de trabajo</t>
  </si>
  <si>
    <t>Realizar el seguimiento a las dependencias de la DIGER</t>
  </si>
  <si>
    <t>Realizar el seguimiento a las seccionales y oficinas operativas</t>
  </si>
  <si>
    <t>Mapas de riesgos actualizados / No. total de dependencias</t>
  </si>
  <si>
    <t>No. hallazgos cerrados / No. Hallazgos totales</t>
  </si>
  <si>
    <t>Actualizar procedimiento</t>
  </si>
  <si>
    <t>Divulgar nuevo procedimiento a Direcciones seccionales y oficinas operativas</t>
  </si>
  <si>
    <t>Definir estrategias de reducción</t>
  </si>
  <si>
    <t>Actualizar el estudio técnico</t>
  </si>
  <si>
    <t>Realizar el trámite respectivo ante el GSED</t>
  </si>
  <si>
    <t>Estudio técnico aprobado</t>
  </si>
  <si>
    <t>Realizar el seguimiento y actualización del SPI</t>
  </si>
  <si>
    <t>No. proyectos aprobados / 3</t>
  </si>
  <si>
    <t>Formular la política de participación y servicios al ciudadano</t>
  </si>
  <si>
    <t>Participar en dos eventos masivos relacionados con la misión institucional donde participen los ciudadanos, utilizar lenguaje ciudadano.</t>
  </si>
  <si>
    <t>Aplicar y analizar resultados de la encuesta de satisfacción de clientes</t>
  </si>
  <si>
    <t>Variación de los hallazgos por atención a los requerimientos de los clientes</t>
  </si>
  <si>
    <t>Realizar seguimiento a las tareas de la Revisión de la Dirección</t>
  </si>
  <si>
    <t xml:space="preserve">ACTIVIDADES </t>
  </si>
  <si>
    <t>MEDICIÓN DEL INDICADOR</t>
  </si>
  <si>
    <t>EJECUTADAS POR CADA META</t>
  </si>
  <si>
    <t>CUMPLIMIENTO</t>
  </si>
  <si>
    <t>La medición del indicador de resultado se calcula con base en la formula del indicador.  Este valor siempre será en porcentaje (%).</t>
  </si>
  <si>
    <t>PES-FT-001</t>
  </si>
  <si>
    <t>DEFENSA CIVIL COLOMBIANA</t>
  </si>
  <si>
    <t>INDICADOR DE CUMPLIMIENTO</t>
  </si>
  <si>
    <t>PLAZO DE CADA ACTIVIDAD</t>
  </si>
  <si>
    <t>PLAN ANTICORRUPCIÓN Y DE ATENCIÓN AL CIUDADANO</t>
  </si>
  <si>
    <t>GESTIÓN DEL RIESGO DE CORRUPCIÓN - MAPAS DE RIESGOS DE CORRUPCIÓN</t>
  </si>
  <si>
    <t xml:space="preserve">Componente 1: </t>
  </si>
  <si>
    <t>Componente 2:</t>
  </si>
  <si>
    <t>Componente 3:</t>
  </si>
  <si>
    <t>Componente 4:</t>
  </si>
  <si>
    <t>Componente 5:</t>
  </si>
  <si>
    <t>Componente 6:</t>
  </si>
  <si>
    <t>Jefe Oficina de Control Interno</t>
  </si>
  <si>
    <t>Responsables de generación y publicación de la información</t>
  </si>
  <si>
    <t xml:space="preserve">Realizar seguimiento trimestral a la calidad y oportunidad de las  respuestas de PQRSD, allegadas por los ciudadanos y grupos de interés. </t>
  </si>
  <si>
    <t>Responsables de los procesos</t>
  </si>
  <si>
    <t>Jefe Oficina Asesora de Planeación
Directores Seccionales y Líderes de Oficinas de Defensa Civil</t>
  </si>
  <si>
    <t>Jefe de Oficina de Control Interno</t>
  </si>
  <si>
    <t>MECANISMOS PARA LA TRANSPARENCIA Y EL ACCESO A LA INFORMACIÓN</t>
  </si>
  <si>
    <t>OBJETIVO ESTRATÉGICO 5:</t>
  </si>
  <si>
    <t>INICIATIVAS ADICIONALES</t>
  </si>
  <si>
    <t>No. actividades realizadas / No. actividades programadas</t>
  </si>
  <si>
    <t>No. seguimientos  realizados / No. seguimientos programados</t>
  </si>
  <si>
    <t>Implementar un programa de mejora continua de la gestión y desempeño institucional.</t>
  </si>
  <si>
    <t>Jefe Oficina Asesora de Planeación
Dueños de los procesos</t>
  </si>
  <si>
    <t>Responsable</t>
  </si>
  <si>
    <t/>
  </si>
  <si>
    <t>Nombre de la entidad:</t>
  </si>
  <si>
    <t>Nacional</t>
  </si>
  <si>
    <t>Sector administrativo:</t>
  </si>
  <si>
    <t>Defensa</t>
  </si>
  <si>
    <t>Departamento:</t>
  </si>
  <si>
    <t>Bogotá D.C</t>
  </si>
  <si>
    <t>Municipio:</t>
  </si>
  <si>
    <t>BOGOTÁ</t>
  </si>
  <si>
    <t>DATOS TRÁMITES A RACIONALIZAR</t>
  </si>
  <si>
    <t>ACCIONES DE RACIONALIZACIÓN A DESARROLLAR</t>
  </si>
  <si>
    <t>PLAN DE EJECUCIÓN</t>
  </si>
  <si>
    <t>Tipo</t>
  </si>
  <si>
    <t>Nombre</t>
  </si>
  <si>
    <t>Estado</t>
  </si>
  <si>
    <t>Situación actual</t>
  </si>
  <si>
    <t>Mejora por implementar</t>
  </si>
  <si>
    <t>Beneficio al ciudadano o entidad</t>
  </si>
  <si>
    <t>Tipo racionalización</t>
  </si>
  <si>
    <t>Acciones racionalización</t>
  </si>
  <si>
    <t>Fecha
inicio</t>
  </si>
  <si>
    <t>Fecha final racionalización</t>
  </si>
  <si>
    <t>Único</t>
  </si>
  <si>
    <t>Inscrito</t>
  </si>
  <si>
    <t>Tecnológica</t>
  </si>
  <si>
    <t>Subdirección de Capacitación y Entrenamiento</t>
  </si>
  <si>
    <t>Administrativa</t>
  </si>
  <si>
    <t>Publicar en la página web el informe consolidado de los ejercicios de Rendición de Cuentas a la Ciudadanía, donde se incluya el cumplimiento a los compromisos adquiridos en la vigencia anterior y las respuestas a las preguntas realizadas en el espacio de diálogo.</t>
  </si>
  <si>
    <t>Publicar una encuesta web sobre los temas que la ciudadanía desea incluir en el ejercicio de Rendición de Cuentas a la Ciudadanía.</t>
  </si>
  <si>
    <t>Incluir en el informe de gestión las metas y actividades formuladas en la planeación institucional con los derechos que se están garantizando a través de la gestión institucional.</t>
  </si>
  <si>
    <t>Elaborar y socializar una directiva de participación ciudadana, que contenga un cronograma que identifique su desarrollo.</t>
  </si>
  <si>
    <t>AVANCE DE LAS ACTIVIDADES</t>
  </si>
  <si>
    <t>AVANCE PONDERADO</t>
  </si>
  <si>
    <t xml:space="preserve">PONDERACIÓN </t>
  </si>
  <si>
    <t>%</t>
  </si>
  <si>
    <t>ACTIVIDAD</t>
  </si>
  <si>
    <t>DE LAS METAS</t>
  </si>
  <si>
    <t>AVANCE DEL PAAC</t>
  </si>
  <si>
    <t>Consolidar y publicar el cronograma de ejercicios de Rendición de Cuentas a la Ciudadanía, que contenga las fechas de publicación de la información, mecanismos de convocatoria y fecha de realización de los ejercicios de Rendición de Cuentas.</t>
  </si>
  <si>
    <t>Poner en funcionamiento el chat de atención al usuario.</t>
  </si>
  <si>
    <t>Viviana Murcia</t>
  </si>
  <si>
    <t>Actualizar el mapa de riesgos de corrupción en el sistema de información.</t>
  </si>
  <si>
    <t>Hacer seguimiento a la medición cuatrimestral de los indicadores de los riesgos de corrupción en el sistema de información.</t>
  </si>
  <si>
    <t>Realizar la publicación del informe de cada seguimiento realizado a los  riesgos de corrupción</t>
  </si>
  <si>
    <t>Publicar trimestralmente en las redes sociales, la información de la gestión de la entidad, por grupos de valor.</t>
  </si>
  <si>
    <t>Publicar trimestralmente en la cartelera de cara al ciudadano, la información de la gestión de la entidad, por grupos de valor.</t>
  </si>
  <si>
    <t>Jefe Grupo de Gestión del Talento Humano.</t>
  </si>
  <si>
    <t>Carmen Alicia Rubio</t>
  </si>
  <si>
    <t>Edilberto Reyes</t>
  </si>
  <si>
    <t>Paola Mora</t>
  </si>
  <si>
    <t>Adriana Molina</t>
  </si>
  <si>
    <t>Michel Carreño</t>
  </si>
  <si>
    <t>Nataly Paredes</t>
  </si>
  <si>
    <t>Inscripción a cursos para voluntarios</t>
  </si>
  <si>
    <t>Presentar al Comité de Coordinación de control Interno la gestión de riesgos de corrupción: Riesgos, factores, canal de denuncias, quejas y denuncias de los servidores públicos</t>
  </si>
  <si>
    <t>Jefe de Grupo de Orientación Ciudadana y Gestión Documental</t>
  </si>
  <si>
    <t>Nataly Hernández</t>
  </si>
  <si>
    <t>* Para el aspirante a voluntario se reducen costos de desplazamiento y tiempo de ejecución del curso, además podrá programar el horario a su conveniencia
* Para la entidad se reducen costos de mantenimiento y operación de las instalaciones físicas y tiempo de ejecución del trámite.</t>
  </si>
  <si>
    <t>RENDICIÓN DE CUENTAS</t>
  </si>
  <si>
    <t>MECANISMOS PARA MEJORAR LA ATENCIÓN AL CIUDADANO</t>
  </si>
  <si>
    <t xml:space="preserve">Fecha final </t>
  </si>
  <si>
    <t>Normativa</t>
  </si>
  <si>
    <t>Ampliación de cobertura</t>
  </si>
  <si>
    <t>Aumento de vigencia del trámite</t>
  </si>
  <si>
    <t>Eliminación de documentos</t>
  </si>
  <si>
    <t>Eliminación de requisitos (Verificaciones)</t>
  </si>
  <si>
    <t>Eliminación del trámite</t>
  </si>
  <si>
    <t>Eliminación por decreto 2106 de 2019</t>
  </si>
  <si>
    <t>Fusión del trámite u otros procedimientos administrativos</t>
  </si>
  <si>
    <t>Incentivo de pago</t>
  </si>
  <si>
    <t>Mejora u optimización del proceso o procedimiento asociado al trámite</t>
  </si>
  <si>
    <t>Reducción del tiempo de respuesta o duración del trámite</t>
  </si>
  <si>
    <t>Reducción y/o eliminación del pago</t>
  </si>
  <si>
    <t>Aumento de canales y/o canales de atención</t>
  </si>
  <si>
    <t>Aumento de canales y/o canales de atención-brigadas de atención</t>
  </si>
  <si>
    <t>Aumento de canales y/o canales de atención-ferias de servicio</t>
  </si>
  <si>
    <t>Aumento de canales y/o canales de atención-medio telefónico</t>
  </si>
  <si>
    <t>Aumento de canales y/o canales de atención-unidades móviles</t>
  </si>
  <si>
    <t>Aumento de medios de pago</t>
  </si>
  <si>
    <t>Aumento de medios de pago-Ampliación de entidades financieras</t>
  </si>
  <si>
    <t>Aumento de medios de pago-Ampliación de franquicias</t>
  </si>
  <si>
    <t>Aumento de medios de pago-con tarjeta de crédito</t>
  </si>
  <si>
    <t>Aumento de medios de pago-con tarjeta débito</t>
  </si>
  <si>
    <t>Aumento de medios de pago-corresponsal bancario</t>
  </si>
  <si>
    <t>Aumento de medios de pago-debito desde la cuenta de ahorros o corriente</t>
  </si>
  <si>
    <t>Aumento de medios de pago-pago con cheque de gerencia o personal</t>
  </si>
  <si>
    <t>Estandarización del trámite u otros procesos administrativos</t>
  </si>
  <si>
    <t>Extensión de horarios de atención</t>
  </si>
  <si>
    <t>Implementación de formularios únicos</t>
  </si>
  <si>
    <t>Pre-radicación de documentos</t>
  </si>
  <si>
    <t>Reducción de costos administrativos para la institución</t>
  </si>
  <si>
    <t>Reducción de pasos (momentos) para el ciudadano</t>
  </si>
  <si>
    <t>Reducción de pasos en procesos o procedimientos internos</t>
  </si>
  <si>
    <t>Reducción, estandarización y/o optimización de formularios</t>
  </si>
  <si>
    <t>Aplicaciones móviles apps</t>
  </si>
  <si>
    <t>Desmaterialización</t>
  </si>
  <si>
    <t>Disponer de mecanismos de seguimiento al estado del trámite</t>
  </si>
  <si>
    <t>Firma electrónica</t>
  </si>
  <si>
    <t>Formularios diligenciados en línea</t>
  </si>
  <si>
    <t>Interoperabilidad interna</t>
  </si>
  <si>
    <t>Optimización del aplicativo</t>
  </si>
  <si>
    <t>Pago en línea</t>
  </si>
  <si>
    <t>Radicación y/o envío dde documentos electrónicos</t>
  </si>
  <si>
    <t>Respuesta y/o notificación electrónica</t>
  </si>
  <si>
    <t>Trámite total en línea</t>
  </si>
  <si>
    <t>Validación de datos a través de medios electrónicas</t>
  </si>
  <si>
    <t>Ventanilla única institucional</t>
  </si>
  <si>
    <t>Autenticación digital-Servicios Ciudadanos Digitales</t>
  </si>
  <si>
    <t>Carpeta ciudadana-Servicios Ciudadanos Digitales</t>
  </si>
  <si>
    <t>Atención o asesoría virtual a través de plataformas tecnológicas</t>
  </si>
  <si>
    <t>Trámite parcial en línea</t>
  </si>
  <si>
    <t xml:space="preserve">Interoperabilidad externa a través de los Servicios Ciudadanos Digitales </t>
  </si>
  <si>
    <t>FECHA INICIAL</t>
  </si>
  <si>
    <t>FECHA FINAL</t>
  </si>
  <si>
    <t>PRODUCTO DE CADA ACTIVIDAD</t>
  </si>
  <si>
    <t>Ponderación de cada actividad
%</t>
  </si>
  <si>
    <t>RECURSOS $
NECESARIOS
 (millones de pesos)</t>
  </si>
  <si>
    <t>14 DE ENERO DE 2022</t>
  </si>
  <si>
    <t>SUBCOMPONENTE</t>
  </si>
  <si>
    <t>Subcomponente 2: Desarrollar escenarios de diálogo de doble vía con la ciudadanía y sus organizaciones.</t>
  </si>
  <si>
    <t>Subcomponente 3: Responder a compromisos propuestos, evaluación y retroalimentación en los ejercicios de rendición de cuentas con acciones correctivas para mejora.</t>
  </si>
  <si>
    <t>Subcomponente 2: Fortalecimiento del talento humano al servicio del ciudadano</t>
  </si>
  <si>
    <t>Subcomponente 3: Gestión de relacionamiento con los ciudadanos</t>
  </si>
  <si>
    <t>Subcomponente 5: Evaluación de la medición de la percepción ciudadana</t>
  </si>
  <si>
    <t>Subcomponente 1: Identificar y relacionar las condiciones institucionales idóneas para la promoción de la participación ciudadana</t>
  </si>
  <si>
    <t>Subcomponente 2: Promover la participación ciudadana en la gestión de la entidad.</t>
  </si>
  <si>
    <t>Subcomponente 2: Realizar el monitoreo y revisión de los riesgos de corrupción</t>
  </si>
  <si>
    <t xml:space="preserve">Subcomponente 3: Realizar tres seguimientos de los  riesgos de corrupción </t>
  </si>
  <si>
    <t>Realizar seguimiento trimestralmente en la página web de la entidad, verificando la información correspondiente a la gestión administrativa y misional de la entidad (Gestión presupuestal, proyectos vigentes, Atención de emergencias, actividades de Acción Social, actividades de Gestión Ambiental, contratación y capacitación)</t>
  </si>
  <si>
    <t>Subcomponente 1: Informar avances y resultados de la gestión, con calidad y en lenguaje comprensible</t>
  </si>
  <si>
    <t>Elaborar y socializar una circular, donde se designen los responsables de la puiblicación de la información correspondiente a la gestión institucional, en cada dependencia.</t>
  </si>
  <si>
    <t>Una (1)  circular elaborada y socializada</t>
  </si>
  <si>
    <t>Cuatro (4) publicaciones en las redes sociales de la entidad, sobre la información de la gestión.</t>
  </si>
  <si>
    <t>Realizar una capacitación dirigida a los servidores públicos de la Dirección General, Direcciones Seccionales y Oficinas de departamento, sobre Rendición de Cuentas a la Ciudadanía, enfocada a los derechos humanos y paz y los ODS</t>
  </si>
  <si>
    <t>Realizar una capacitación a veedores ciudadanos y a Presidentes de Juntas de Defensa Civil a nivel nacional, sobre Rendición de Cuentas a la Ciudadanía, con enfoque de Derechos Humanos y Paz y ODS</t>
  </si>
  <si>
    <t>Nataly Hernandez</t>
  </si>
  <si>
    <t>Una (1) Capacitación dirigida a Servidores Públicos</t>
  </si>
  <si>
    <t>Una (1) Capacitación dirigida a veedores y Presidentes de Juntas</t>
  </si>
  <si>
    <t>Un (1) Informde de Gestión, que incluya el cumplimiento de metas que garantizan los derechos humanos, en su gestión.</t>
  </si>
  <si>
    <t>Elaborar y socializar una Directiva con los lineamientos para el desarrollo de los espacios de diálogo de la Rendición de Cuentas a la Ciudadanía.</t>
  </si>
  <si>
    <t>Una (1) directiva con los lineamientos para el desarrollo de los ejercicios de Rendición de Cuentas a la Ciudadanía</t>
  </si>
  <si>
    <t>Un (1) cronograma consolidado y publicado en la página web.</t>
  </si>
  <si>
    <t>Un (1) World Coffe desarrollado</t>
  </si>
  <si>
    <t>Elaborar y socializar un instructivo con los lineamientos para el desarrollo de los ejercicios de diálogo de la Rendición de Cuentas a la Ciudadanía</t>
  </si>
  <si>
    <t>Un (1) Instructivo elaborados y socializados</t>
  </si>
  <si>
    <t>Hacer seguimiento a los compromisos adquiridos en la Rendición de Cuentas a la Ciudadanía de la vigencia 2021</t>
  </si>
  <si>
    <t>Consolidar los compromisos de los ejercicios de rendición de cuentas 2022</t>
  </si>
  <si>
    <t>Un (1) seguimietno a los compromisos adquiridos en la RCC 2021</t>
  </si>
  <si>
    <t>Un (1) informe publicado en la página web.</t>
  </si>
  <si>
    <t>Un (1) matriz de comprmisos, consolidada y publicada en la web.</t>
  </si>
  <si>
    <t>Tres (3) seguimientos al cumplimiento de la estrategia de RCC</t>
  </si>
  <si>
    <t>Realizar seguimiento cuatrimestral al cumplimiento de la estrategia de rendición de cuentas y publicarlos en la sección de transparencia de la página web.</t>
  </si>
  <si>
    <t>Subcomponente 1: Planeación estratégica del servicio al ciudadano</t>
  </si>
  <si>
    <t>Desarrollar capacitación a los servidores públicos de la entidad sobre atención al ciudadano, con enfoque de inclusión.</t>
  </si>
  <si>
    <t>Diseñar un instrumento de evaluación de la atención presencial en las sedes de la entidad</t>
  </si>
  <si>
    <t>Carmen Alicia Rubio León</t>
  </si>
  <si>
    <t>Oficina Asesora de las Tic´s</t>
  </si>
  <si>
    <t>Jefe Grupo de Gestión del Talento Humano</t>
  </si>
  <si>
    <t xml:space="preserve">Jefe Grupo de Orientación Ciudadana y Gestión Documental
</t>
  </si>
  <si>
    <t>Maria Nataly Paredes</t>
  </si>
  <si>
    <t>Aplicar mensualmente un instrumento de evaluación de la atención presencial, a nivel nacional, a los usuarios y ciudadanos que soliciten información o accedan a alguno de los servicios de la entidad y generar el informe correspondiente.</t>
  </si>
  <si>
    <t>Jefe de la Oficina Asesora de Planeación</t>
  </si>
  <si>
    <t>Actualizar las ayudas para navegar en el sitio web y publicarlas en la sección de Atención y Servicios a la Ciudadanía.</t>
  </si>
  <si>
    <t>Jefe Oficina Asesora de las Tic's</t>
  </si>
  <si>
    <t>Carmen Alicia rubio León</t>
  </si>
  <si>
    <t>Un (1) instrumento de evaluación diseñado.</t>
  </si>
  <si>
    <t>Una (1) capacitación dirigida a los servidores públicos de la entidad, con enfoque de inclusión.</t>
  </si>
  <si>
    <t>Una (1) capacitación virtual, dirigida a presidentes de Juntas de Defensa Civil, sobre atención a los ciudadanos, con enfoque de inclusión.</t>
  </si>
  <si>
    <t>Jefe de Grupo de Gestión del Talento Humano</t>
  </si>
  <si>
    <t>Un (1) Chat de la página web  en funcionamiento</t>
  </si>
  <si>
    <t>Cuatro (4) informes de control sobre el estado de las respuestas a las PQRSD, con la información requerida</t>
  </si>
  <si>
    <t>Un (1) documento de ayuda para navegar por el sitio web institucional, publicado en la página web.</t>
  </si>
  <si>
    <t>Cuatro (4) informes de resultados de la aplicación mensual de un instrumento de evaluación de la atención presencial, a los ciudadanos.</t>
  </si>
  <si>
    <t>Una (1) encuesta de satisfacción aplicada a los usuarios y grupos de interés, presentada en la Revisión por la Dirección.</t>
  </si>
  <si>
    <t>Realizar una revisión trimestral de la información publicada en el sitio web, de acuerdo con lo estipulado en la Ley de Transparencia y conforme a las especificaciones del anexo 2 de la Resolución 1519 de 2020 de MinTIC.</t>
  </si>
  <si>
    <t>Realizar una capacitación a los responsables de la información activa de la entidad, sobre la publicación en el sitio web.</t>
  </si>
  <si>
    <t>Responder a la auditoría de ITA solicitada por la Procuraduría General de la Nación 2022.</t>
  </si>
  <si>
    <t>Incluir los factores asociados a los riesgos de corrupción en el mapa de riesgos de  corrupción.</t>
  </si>
  <si>
    <t>Elaborar y socializar el plan operacional de seguridad y privacidad de la información de la entidad, aprobarlo mediante el comité de gestión y desempeño institucional.</t>
  </si>
  <si>
    <t>Subcomponente 1:
Fortalecer la planeación para la transparencia y la lucha contra la corrupción</t>
  </si>
  <si>
    <t>Subcomponente 2: Desarrollar las actividades necesarias para mantener la transparencia activa de la entidad.</t>
  </si>
  <si>
    <t>Viviana P. Murcia</t>
  </si>
  <si>
    <t>Subcomponente 3: Desarrollar las actividades necesarias para mantener la transparencia pasiva de la entidad.</t>
  </si>
  <si>
    <t>Convertir los documentos que se publican en el sitio web, a formato accesible (PDF/A-1b o PDF/A1a).</t>
  </si>
  <si>
    <t>Actualizar semestralmente las bases de Datos abiertos en la página www.datos.gov.co</t>
  </si>
  <si>
    <t>Formular la estrategia anual para la gestión preventiva de conflictos de interés dentro del marco de la planeación institucional.</t>
  </si>
  <si>
    <t>Hacer seguimiento cuatrimestral a la estrategia anual para la gestión preventiva de conflicto de intereses.</t>
  </si>
  <si>
    <t>Una (1) capacitación dirigida a los responsables de la generación de información activa de la entidad, en  publicación de la misma en el sitio web.</t>
  </si>
  <si>
    <t>Factores asociados a los riesgos de corrupción incluidos en el mapa de riesgos de corrupción.</t>
  </si>
  <si>
    <t>Documentos publicados en la página web institucional en formato accesible (PDF/A-1b o PDF/A1a)</t>
  </si>
  <si>
    <t>Cuatro (4) seguimientos a la información publicada en la página web institucional, de acuerdo con las especificaciones de la Resolución 1519 de 2020 de MinTIC</t>
  </si>
  <si>
    <t>Una (1) auditoría ITA atendida.</t>
  </si>
  <si>
    <t>Un (1) informe de gestión de la vigencia 2021, publicado en la página web insitucional</t>
  </si>
  <si>
    <t>Cuatro (4) seguimientos a la calidad y oportunidad de las respuestas a las PQRSD, allegadas por los ciudadanos y grupos de interés.</t>
  </si>
  <si>
    <t>Actualizar trimestralmente el normograma de la Entidad en la sección de transparencia del sitio web oficial.</t>
  </si>
  <si>
    <t>Cuatro (4) normogramas actualizados y publicados en la página web institucional</t>
  </si>
  <si>
    <t>Dos (2) actualizaciones de bases de datos institucionales en www.datos.gov.co</t>
  </si>
  <si>
    <t>Subcomponente 4: Fortalecer la gestión de conflicto de intereses de la entidad</t>
  </si>
  <si>
    <t>Una (1) estrategia anual para la gestión preventiva de conflicto de intereses</t>
  </si>
  <si>
    <t>Tres (3) seguimientos a la estrategia anual para la gestión preventiva de conflicto de intereses</t>
  </si>
  <si>
    <t>Karen Velasquez</t>
  </si>
  <si>
    <t>Redactar y publicar información en la sección de noticias de la página web de la entidad, para difundir la información a la comunidad y fortalecer la cultura institucional</t>
  </si>
  <si>
    <t>Doce (12) publicaciones en la página web, sección noticias</t>
  </si>
  <si>
    <t>Una emisora virtual, en funcionamiento</t>
  </si>
  <si>
    <t>Poner en funcionamiento la emisora virtual de la Defensa Civil Colombiana (Trimestral)</t>
  </si>
  <si>
    <t>Laura Beltrán</t>
  </si>
  <si>
    <t>Laura Beltran</t>
  </si>
  <si>
    <t>Actualizar el inventario de activos de seguridad y privacidad de la información de la entidad, clasificarlo de acuerdo con los criterios de disponibilidad, integridad y confidencialidad, aprobarlo mediante el comité de gestión y desempeño institucional</t>
  </si>
  <si>
    <t>Pilar Triana</t>
  </si>
  <si>
    <t>Víctor Riaño</t>
  </si>
  <si>
    <t>Actualizar el esquema de publicaciones de la entidad y publicarlo en la sección de transparencia del sitio web.</t>
  </si>
  <si>
    <t>Un (1) esquema de publicaciones actualizado</t>
  </si>
  <si>
    <t>Jefe Grupo de Apoyo de la Dirección General</t>
  </si>
  <si>
    <t>Calendario de eventos de la entidad actualizado mensualmente, con las actividades a desarrollarse.</t>
  </si>
  <si>
    <t>Desarrollar una capacitación virtual dirigida a los Presidentes de las Juntas de Defensa Civil, realacionada con la atención a los ciudadanos en los territorios, con enfoque de inclusión.</t>
  </si>
  <si>
    <t>Un (1) inventario de activos de seguridad y privacidad de la información actualizado</t>
  </si>
  <si>
    <t>Un (1) plan operacional de seguridad y privacidad de la información, aprobado en el Comité de Gestión y Desempeño.</t>
  </si>
  <si>
    <t>Elaborar y publicar en la página web, en la sección de transparencia, el informe de gestión anual de la entidad.</t>
  </si>
  <si>
    <r>
      <rPr>
        <b/>
        <sz val="10"/>
        <rFont val="Arial"/>
        <family val="2"/>
      </rPr>
      <t xml:space="preserve">Participación en la identificación de necesidades: </t>
    </r>
    <r>
      <rPr>
        <sz val="10"/>
        <rFont val="Arial"/>
        <family val="2"/>
      </rPr>
      <t>'Desarrollar un foro participativo presencial con los voluntarios estudiantes de los programas técnico laborales, con el fin de identificar  necesidades y expectativas, para la caracterización  de usuarios y grupos de interés.</t>
    </r>
  </si>
  <si>
    <r>
      <rPr>
        <b/>
        <sz val="10"/>
        <rFont val="Arial"/>
        <family val="2"/>
      </rPr>
      <t>Participación en la identificación de necesidades:</t>
    </r>
    <r>
      <rPr>
        <sz val="10"/>
        <rFont val="Arial"/>
        <family val="2"/>
      </rPr>
      <t xml:space="preserve"> 'Desarrollar un foro participativo virtual con los presidentes de las organizaciones, con el fin de identificar necesidades, para actualizar la caracterización de usuarios y grupos de interés.</t>
    </r>
  </si>
  <si>
    <r>
      <rPr>
        <b/>
        <sz val="10"/>
        <rFont val="Arial"/>
        <family val="2"/>
      </rPr>
      <t>Formulación participativa</t>
    </r>
    <r>
      <rPr>
        <sz val="10"/>
        <rFont val="Arial"/>
        <family val="2"/>
      </rPr>
      <t>: Disponer 10 encuestas web de percepción ciudadana, sobre temas de interés de la entidad.</t>
    </r>
  </si>
  <si>
    <t>Promover los ejercicios de Participación Ciudadana en las redes sociales de la entidad</t>
  </si>
  <si>
    <t xml:space="preserve">Diseñar y publicar en la página web un cronograma que defina los espacios de participación ciudadana que se implementarán en la entidad y publicarlo en la página web oficial </t>
  </si>
  <si>
    <t>Un (1) Cronocgrama elaborado y publicado en la página web institucional</t>
  </si>
  <si>
    <t>Una (1) directiva de participación ciudadana, elaborada, socializada y publicada en la página web.</t>
  </si>
  <si>
    <t>Publicación de invitación a los ejercicios de Participación Ciudadana, Rendición de Cuentas y Ferias Acércate en redes sociales</t>
  </si>
  <si>
    <t>Desarrollar una capacitación, dirigida a  grupos de valor y control social, sobre mecanismos de control a la administraión pública, en alianza con otros organismos públicos.</t>
  </si>
  <si>
    <t>Una (1) capacitación dirigida a grupos de valor y control social, sobre mecanismos de control a la administración pública.</t>
  </si>
  <si>
    <t>Un (1) foro participativo virtual con presidentes de organizaciones de Defensa Civil a nivel nacional.</t>
  </si>
  <si>
    <t>Diez (10) encuestas web publicadas en la página institucional.</t>
  </si>
  <si>
    <t>Un (1) ejercicio participativo de evaluación de la gestión.</t>
  </si>
  <si>
    <t>Un (1) informe elaborado y publicado en la página web.</t>
  </si>
  <si>
    <t>Reconocimiento de Personería Jurídica de las organizaciones de Defensa Civil</t>
  </si>
  <si>
    <t>Trámite parcialmente en línea</t>
  </si>
  <si>
    <t>Oficina Asesora Jurídica</t>
  </si>
  <si>
    <t>Atención de emergencias y desastres</t>
  </si>
  <si>
    <t>A raíz de las limitaciones generadas por las medidas tomadas por el gobierno nacional para prevenir o mitigar la propagación del COVID-19, se hace necesario implementar un curso virtual dirigido a los voluntarios inscritos o aspirantes</t>
  </si>
  <si>
    <t>Desarrollar una capacitación, dirigida a los servidores publicos que ingresan por carrera administrativa a la entidad.</t>
  </si>
  <si>
    <t>Riesgos publicados en KAWAK</t>
  </si>
  <si>
    <t>Marcela Pardo</t>
  </si>
  <si>
    <t>Tres seguimientos al año</t>
  </si>
  <si>
    <t>Presentación realizada al Comité de Coordinación de Control Interno</t>
  </si>
  <si>
    <t>Tres informes publicados</t>
  </si>
  <si>
    <t>Cuatro (4) seguimientos a la información sobre la gestión institucional, publicada en la página web</t>
  </si>
  <si>
    <t>Cuatro (4) publicaciones en la cartelera de cara al ciudadano, sobre la información de la gestión.</t>
  </si>
  <si>
    <t>Una (1) encuesta web publicada</t>
  </si>
  <si>
    <t>Veinte (20)  Ejercicios de diálogo de Rendición de Cuentas a la Ciudadanía</t>
  </si>
  <si>
    <t>Actualizar la caracterización  de usuarios y grupos de interés, de acuerdo con los cambios en las plantas de personal, contratación y necesidades y expectativas.</t>
  </si>
  <si>
    <t>Una (1) caracterización actualizada</t>
  </si>
  <si>
    <t>Capacitación en lenguaje claro incorporado en el PIC</t>
  </si>
  <si>
    <t>Desarrollar la capacitación de los servidores públicos, sobre lenguaje claro.</t>
  </si>
  <si>
    <t>Desarrollo de capacitación en lenguaje claro a los  servidores públicos de la entidad</t>
  </si>
  <si>
    <t>Capacitar a los servidores públicos responsables de la atención al ciudadano de cada dependencia, en el manejo del chat de la página web.</t>
  </si>
  <si>
    <t>Servidores públicos responsables de la atención al ciudadano en la Dirección General, capacitados en el manejo del chat de la página web.</t>
  </si>
  <si>
    <t>Incorporar ejercicios de capacitación en materia de lenguaje claro en el PIC y Servicio al Ciudadano con enfoque de inclusión,</t>
  </si>
  <si>
    <t>Carmen Rubio</t>
  </si>
  <si>
    <t>Circular elaborada y divulgada</t>
  </si>
  <si>
    <t>Realizar seguimiento a la publicación en las carteleras de cara al ciudadano, en todas las sedes a nivel nacional Y DIGER de la siguiente información: 
- Localización física de sede central y sucursales o regionales
- Horarios de atención de sede central y sucursales o regionales
- Teléfonos de contacto, líneas gratuitas y fax
- Carta de trato digno
- Listado de trámites y servicios
- Responsable (dependencia o nombre o cargo) de la atención de peticiones, quejas, reclamos y/o denuncias
- Correo electrónico de contacto de la Entidad
- Noticias
- Información relevante de la rendición de cuentas
- Calendario de actividades
- Política de tratamiento de datos personales</t>
  </si>
  <si>
    <t>Tres seguimientos de la publicación en las carteleras de cara al ciudadano, en todas las sedes a nivel nacional y la DIGER, con la información correspondiente.</t>
  </si>
  <si>
    <t>Elaborar y actualizar el calendario de eventos de la entidad, para la difusión de actividades, dias clásicos de la entidad y relacionados con la misión.</t>
  </si>
  <si>
    <t>Tres (3) informes de evaluación de la atención al ciudadano, publicados en la página web.</t>
  </si>
  <si>
    <t>Publicar tres informes en la sección de Atención y Servicios a la Ciudadanía de la página WEB, sobre la evaluación de la atención al ciudadano.</t>
  </si>
  <si>
    <t>Elaborar 4 informes  sobre el estado de respuestas a las PQRD de las dependencias y seccionales , que incluyan la siguiente información:
 - Recomendaciones de la entidad sobre los trámites y servicios con mayor número de quejas y reclamos.
- Recomendaciones de los particulares dirigidas a mejorar el servicio que preste la entidad.
- Recomendaciones de los particulares dirigidas a incentivar la participación en la gestión pública.
- Recomendaciones de los particulares dirigidas a racionalizar el empleo de los recursos disponibles.</t>
  </si>
  <si>
    <t>Aplicar una encuesta de satisfacción a los ciudadanos y grupos de interés y presentar los resultados en la Revisión por la Dirección.</t>
  </si>
  <si>
    <t>Matriz de riesgos de corrupción actualizada</t>
  </si>
  <si>
    <t>Desarrollar mesas de trabajo con las dependencias, para la contrucción del PAAC y socializarlo a los diferentes grupos de interés.</t>
  </si>
  <si>
    <t>PAAC formulado con la participación de los diferentes grupos de interés</t>
  </si>
  <si>
    <t>Un (1) foro participativo presencial, con estudiantes de los programas técnico laborales por competencias.</t>
  </si>
  <si>
    <r>
      <rPr>
        <b/>
        <sz val="10"/>
        <rFont val="Arial"/>
        <family val="2"/>
      </rPr>
      <t>Ejecución o implementación participativa</t>
    </r>
    <r>
      <rPr>
        <sz val="10"/>
        <rFont val="Arial"/>
        <family val="2"/>
      </rPr>
      <t>: Desarrollar 20 ejercicios de participación ciudadana a través de las seccionales y sus equivalentes, con participación de población diferencial, de acuerdo a la Directiva transitoria para la vigencia 2022.</t>
    </r>
  </si>
  <si>
    <t>Veinte (20) ejercicios de participación ciudadana en la gestión.</t>
  </si>
  <si>
    <r>
      <rPr>
        <b/>
        <sz val="10"/>
        <rFont val="Arial"/>
        <family val="2"/>
      </rPr>
      <t>Evaluación y control ciudadanos:</t>
    </r>
    <r>
      <rPr>
        <sz val="10"/>
        <rFont val="Arial"/>
        <family val="2"/>
      </rPr>
      <t xml:space="preserve"> Desarrollar un ejercicio virtual, con participación de diferentes grupos de valor de la entidad, con el fin de evaluar el impacto de la gestión de la entidad.</t>
    </r>
  </si>
  <si>
    <t>Elaborar y publicar un informe semestral de los ejercicios de Participación Ciudadana donde se consoliden los ejercicios de participación ciudadana realizados, que incluya los siguientes aspectos:
1. Número de actividades en las que se involucró al ciudadano 
2. Grupos de valor involucrados
3. Fases del ciclo que fueron sometidas a participación. 
4. Resultados de la incidencia de la participación 
y publicarlo en la página web.</t>
  </si>
  <si>
    <t>Una capacitación desarrollada</t>
  </si>
  <si>
    <t>CR (r) Martin Nieto</t>
  </si>
  <si>
    <t>Promover la participación de las seccionales en las Ferias Acércate y en las jornadas del Plan de Aceleración de Acción Unificada (PAAU) programadas por el Departamento Administrativo de la Función Pública y el Ministerio de Defensa Nacional, respectivamente.</t>
  </si>
  <si>
    <t>Participar en las Ferias Acércate y jornadas del Plan de Aceleración de Acción Unificada (PAAU) de acuerdo con la programación de los organizadores.</t>
  </si>
  <si>
    <t>Lograr la participación  de las seccionales en todas las Ferias Acércate y jornadas del PAAU</t>
  </si>
  <si>
    <t>Informes de particiapción en las  Ferias Acércate y PAAU</t>
  </si>
  <si>
    <t>Implementar un curso en el marco de los programas misionales en la modalidad virtual</t>
  </si>
  <si>
    <t xml:space="preserve">Disponer una consulta en línea del estado de la personería jurídica de las organizaciones de Defensa Civil </t>
  </si>
  <si>
    <t xml:space="preserve">La Defensa Civil Colombiana está facultada para reconocer la personería jurídica a las organizaciones de Defensa Civil que cumplan con los requisitos mínimos establecidos en el respectivo reglamento </t>
  </si>
  <si>
    <t>* La organización de Defensa Civil  podrán saber el estado de su personería jurídica.
*Los entes territoriales y empresas privadas podrán reducir el riesgo de celebrar contratos con organizaciones sin las facultades legales</t>
  </si>
  <si>
    <t>Otros procedimientos administrativos de cara al usuario</t>
  </si>
  <si>
    <t>Implementar el centro de mando y control de procesos misionales</t>
  </si>
  <si>
    <t>* Para el ciudadano: Obtener atención oportuna en los momentos de emergencia y desastre.
* Para la entidad: centralizar la información para la analítica de datos, controlar las operaciones, facilitar la toma de decisiones en momentos de alta tensión, optimizar el uso de los recursos.</t>
  </si>
  <si>
    <t>Oficina Asesora de TICS</t>
  </si>
  <si>
    <t>* La entidad recepciona y atiende las solicitudes para la atención de emergencias de manera descentralizada de acuerdo con las competencias otorgadas por la Ley 1523 de 2012 al nivel territorial.  No obstante la coordinación para la movilización de los recursos y el despliegue de capacidades a nivel nacional requiere un centro de mando y control que permita la toma de decisiones oportuna y bajo la unidad de criterio.</t>
  </si>
  <si>
    <t>RACIONALIZACIÓN DE TRAMITES</t>
  </si>
  <si>
    <t>Subcomponente 1: Actualizar  el mapa de riesgos de corrupción  y registrarlo en el aplicativo KAWAK</t>
  </si>
  <si>
    <t>Actualizar la matriz de riesgos de corrupción</t>
  </si>
  <si>
    <t>Elaborar un documento con los requisitos de información que se debe publicar en las carteleras de cara al ciudadano, en todas las sedes a nivel nacional y la  DIGER.</t>
  </si>
  <si>
    <t>Desarrollar un World Coffee, como ejercicio de diálogo para la Rendición de Cuentas a la Ciudadanía, en la DIGER.</t>
  </si>
  <si>
    <t>Desarrollar un World Coffee, como ejercicio de diálogo para la Rendición de Cuentas a la ciudadanía, en 20 Direcciones Seccionales o equivalentes a nivel Nacional</t>
  </si>
</sst>
</file>

<file path=xl/styles.xml><?xml version="1.0" encoding="utf-8"?>
<styleSheet xmlns="http://schemas.openxmlformats.org/spreadsheetml/2006/main">
  <numFmts count="3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 &quot;$&quot;\ * #,##0_ ;_ &quot;$&quot;\ * \-#,##0_ ;_ &quot;$&quot;\ * &quot;-&quot;_ ;_ @_ "/>
    <numFmt numFmtId="173" formatCode="_ * #,##0_ ;_ * \-#,##0_ ;_ * &quot;-&quot;_ ;_ @_ "/>
    <numFmt numFmtId="174" formatCode="_ &quot;$&quot;\ * #,##0.00_ ;_ &quot;$&quot;\ * \-#,##0.00_ ;_ &quot;$&quot;\ * &quot;-&quot;??_ ;_ @_ "/>
    <numFmt numFmtId="175" formatCode="_ * #,##0.00_ ;_ * \-#,##0.00_ ;_ * &quot;-&quot;??_ ;_ @_ "/>
    <numFmt numFmtId="176" formatCode="0.0%"/>
    <numFmt numFmtId="177" formatCode="_ [$€-2]\ * #,##0.00_ ;_ [$€-2]\ * \-#,##0.00_ ;_ [$€-2]\ * &quot;-&quot;??_ "/>
    <numFmt numFmtId="178" formatCode="dd/mm/yyyy;@"/>
    <numFmt numFmtId="179" formatCode="_ * #,##0_ ;_ * \-#,##0_ ;_ * &quot;-&quot;??_ ;_ @_ "/>
    <numFmt numFmtId="180" formatCode="&quot;$&quot;\ #,##0"/>
    <numFmt numFmtId="181" formatCode="[$-240A]dddd\,\ d\ &quot;de&quot;\ mmmm\ &quot;de&quot;\ yyyy"/>
    <numFmt numFmtId="182" formatCode="[$-240A]h:mm:ss\ AM/PM"/>
    <numFmt numFmtId="183" formatCode="[$-240A]dddd\,\ dd&quot; de &quot;mmmm&quot; de &quot;yyyy"/>
    <numFmt numFmtId="184" formatCode="dd/mm/yy;@"/>
    <numFmt numFmtId="185" formatCode="0.000%"/>
    <numFmt numFmtId="186" formatCode="0.0000%"/>
    <numFmt numFmtId="187" formatCode="0.00000%"/>
    <numFmt numFmtId="188" formatCode="0.000000%"/>
  </numFmts>
  <fonts count="65">
    <font>
      <sz val="10"/>
      <name val="Arial"/>
      <family val="0"/>
    </font>
    <font>
      <b/>
      <sz val="10"/>
      <name val="Arial"/>
      <family val="2"/>
    </font>
    <font>
      <u val="single"/>
      <sz val="10"/>
      <color indexed="12"/>
      <name val="Arial"/>
      <family val="2"/>
    </font>
    <font>
      <u val="single"/>
      <sz val="10"/>
      <color indexed="36"/>
      <name val="Arial"/>
      <family val="2"/>
    </font>
    <font>
      <b/>
      <sz val="9"/>
      <name val="Arial"/>
      <family val="2"/>
    </font>
    <font>
      <b/>
      <sz val="8"/>
      <color indexed="8"/>
      <name val="Arial"/>
      <family val="2"/>
    </font>
    <font>
      <b/>
      <sz val="11"/>
      <color indexed="8"/>
      <name val="Arial"/>
      <family val="2"/>
    </font>
    <font>
      <sz val="8"/>
      <color indexed="8"/>
      <name val="Arial Narrow"/>
      <family val="2"/>
    </font>
    <font>
      <b/>
      <sz val="14"/>
      <color indexed="8"/>
      <name val="Arial"/>
      <family val="2"/>
    </font>
    <font>
      <sz val="11"/>
      <color indexed="8"/>
      <name val="Calibri"/>
      <family val="2"/>
    </font>
    <font>
      <b/>
      <sz val="10"/>
      <color indexed="8"/>
      <name val="Arial"/>
      <family val="2"/>
    </font>
    <font>
      <b/>
      <sz val="12"/>
      <color indexed="8"/>
      <name val="Arial"/>
      <family val="2"/>
    </font>
    <font>
      <b/>
      <sz val="9"/>
      <name val="Tahoma"/>
      <family val="2"/>
    </font>
    <font>
      <sz val="9"/>
      <name val="Tahoma"/>
      <family val="2"/>
    </font>
    <font>
      <sz val="10"/>
      <color indexed="8"/>
      <name val="Arial Narrow"/>
      <family val="2"/>
    </font>
    <font>
      <b/>
      <sz val="11"/>
      <name val="Arial"/>
      <family val="2"/>
    </font>
    <font>
      <b/>
      <sz val="12"/>
      <color indexed="59"/>
      <name val="SansSerif"/>
      <family val="0"/>
    </font>
    <font>
      <sz val="10"/>
      <color indexed="8"/>
      <name val="SansSerif"/>
      <family val="0"/>
    </font>
    <font>
      <b/>
      <sz val="12"/>
      <color indexed="8"/>
      <name val="SansSerif"/>
      <family val="0"/>
    </font>
    <font>
      <b/>
      <sz val="10"/>
      <color indexed="8"/>
      <name val="SansSerif"/>
      <family val="0"/>
    </font>
    <font>
      <b/>
      <sz val="12"/>
      <name val="Arial"/>
      <family val="2"/>
    </font>
    <font>
      <sz val="10"/>
      <color indexed="8"/>
      <name val="Arial"/>
      <family val="2"/>
    </font>
    <font>
      <b/>
      <sz val="11"/>
      <color indexed="8"/>
      <name val="SansSerif"/>
      <family val="0"/>
    </font>
    <font>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Calibri"/>
      <family val="2"/>
    </font>
    <font>
      <sz val="10.5"/>
      <color indexed="8"/>
      <name val="Calibri"/>
      <family val="0"/>
    </font>
    <font>
      <b/>
      <sz val="20"/>
      <color indexed="8"/>
      <name val="Calibri"/>
      <family val="0"/>
    </font>
    <font>
      <sz val="14"/>
      <color indexed="8"/>
      <name val="Calibri"/>
      <family val="0"/>
    </font>
    <font>
      <sz val="12"/>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
      <sz val="10"/>
      <color theme="1"/>
      <name val="Calibri"/>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43"/>
        <bgColor indexed="64"/>
      </patternFill>
    </fill>
    <fill>
      <patternFill patternType="solid">
        <fgColor indexed="42"/>
        <bgColor indexed="64"/>
      </patternFill>
    </fill>
    <fill>
      <patternFill patternType="solid">
        <fgColor rgb="FF92D050"/>
        <bgColor indexed="64"/>
      </patternFill>
    </fill>
    <fill>
      <patternFill patternType="solid">
        <fgColor indexed="49"/>
        <bgColor indexed="64"/>
      </patternFill>
    </fill>
    <fill>
      <patternFill patternType="solid">
        <fgColor rgb="FFFFFF00"/>
        <bgColor indexed="64"/>
      </patternFill>
    </fill>
    <fill>
      <patternFill patternType="solid">
        <fgColor theme="2"/>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top style="thin"/>
      <bottom style="thin"/>
    </border>
    <border>
      <left style="thin"/>
      <right style="medium"/>
      <top style="thin"/>
      <bottom style="thin"/>
    </border>
    <border>
      <left style="medium"/>
      <right>
        <color indexed="63"/>
      </right>
      <top style="thin"/>
      <bottom style="medium"/>
    </border>
    <border>
      <left>
        <color indexed="63"/>
      </left>
      <right style="thin"/>
      <top style="thin"/>
      <bottom style="medium"/>
    </border>
    <border>
      <left style="thin"/>
      <right style="medium"/>
      <top style="thin"/>
      <bottom style="mediu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medium"/>
      <right>
        <color indexed="63"/>
      </right>
      <top>
        <color indexed="63"/>
      </top>
      <bottom>
        <color indexed="63"/>
      </bottom>
    </border>
    <border>
      <left style="thin"/>
      <right>
        <color indexed="63"/>
      </right>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medium"/>
      <bottom style="thin"/>
    </border>
    <border>
      <left style="thin"/>
      <right style="medium"/>
      <top style="medium"/>
      <bottom style="thin"/>
    </border>
    <border>
      <left style="medium">
        <color indexed="8"/>
      </left>
      <right style="medium">
        <color indexed="8"/>
      </right>
      <top style="medium">
        <color indexed="8"/>
      </top>
      <bottom style="medium">
        <color indexed="8"/>
      </bottom>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8" fillId="21" borderId="1" applyNumberFormat="0" applyAlignment="0" applyProtection="0"/>
    <xf numFmtId="0" fontId="49" fillId="22" borderId="2" applyNumberFormat="0" applyAlignment="0" applyProtection="0"/>
    <xf numFmtId="0" fontId="50" fillId="0" borderId="3" applyNumberFormat="0" applyFill="0" applyAlignment="0" applyProtection="0"/>
    <xf numFmtId="0" fontId="51" fillId="0" borderId="4" applyNumberFormat="0" applyFill="0" applyAlignment="0" applyProtection="0"/>
    <xf numFmtId="0" fontId="52"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53" fillId="29" borderId="1" applyNumberFormat="0" applyAlignment="0" applyProtection="0"/>
    <xf numFmtId="177"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54" fillId="30" borderId="0" applyNumberFormat="0" applyBorder="0" applyAlignment="0" applyProtection="0"/>
    <xf numFmtId="175" fontId="0" fillId="0" borderId="0" applyFont="0" applyFill="0" applyBorder="0" applyAlignment="0" applyProtection="0"/>
    <xf numFmtId="173" fontId="0" fillId="0" borderId="0" applyFon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45" fillId="0" borderId="0">
      <alignment/>
      <protection/>
    </xf>
    <xf numFmtId="0" fontId="0" fillId="0" borderId="0">
      <alignment/>
      <protection/>
    </xf>
    <xf numFmtId="0" fontId="45"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9"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5"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9"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6" fillId="21" borderId="6"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0" fontId="52" fillId="0" borderId="8" applyNumberFormat="0" applyFill="0" applyAlignment="0" applyProtection="0"/>
    <xf numFmtId="0" fontId="61" fillId="0" borderId="9" applyNumberFormat="0" applyFill="0" applyAlignment="0" applyProtection="0"/>
  </cellStyleXfs>
  <cellXfs count="399">
    <xf numFmtId="0" fontId="0" fillId="0" borderId="0" xfId="0" applyAlignment="1">
      <alignment/>
    </xf>
    <xf numFmtId="3" fontId="0" fillId="0" borderId="0" xfId="64" applyNumberFormat="1" applyFont="1" applyAlignment="1">
      <alignment vertical="center" wrapText="1"/>
      <protection/>
    </xf>
    <xf numFmtId="3" fontId="5" fillId="33" borderId="10" xfId="64" applyNumberFormat="1" applyFont="1" applyFill="1" applyBorder="1" applyAlignment="1">
      <alignment horizontal="center" vertical="center" wrapText="1"/>
      <protection/>
    </xf>
    <xf numFmtId="3" fontId="5" fillId="33" borderId="11" xfId="64" applyNumberFormat="1" applyFont="1" applyFill="1" applyBorder="1" applyAlignment="1">
      <alignment horizontal="center" vertical="center" wrapText="1"/>
      <protection/>
    </xf>
    <xf numFmtId="3" fontId="7" fillId="33" borderId="12" xfId="64" applyNumberFormat="1" applyFont="1" applyFill="1" applyBorder="1" applyAlignment="1">
      <alignment horizontal="center" vertical="center" wrapText="1"/>
      <protection/>
    </xf>
    <xf numFmtId="3" fontId="5" fillId="33" borderId="13" xfId="64" applyNumberFormat="1" applyFont="1" applyFill="1" applyBorder="1" applyAlignment="1">
      <alignment horizontal="center" vertical="center" wrapText="1"/>
      <protection/>
    </xf>
    <xf numFmtId="3" fontId="5" fillId="33" borderId="14" xfId="64" applyNumberFormat="1" applyFont="1" applyFill="1" applyBorder="1" applyAlignment="1">
      <alignment horizontal="center" vertical="center" wrapText="1"/>
      <protection/>
    </xf>
    <xf numFmtId="3" fontId="0" fillId="0" borderId="0" xfId="64" applyNumberFormat="1" applyAlignment="1">
      <alignment vertical="center"/>
      <protection/>
    </xf>
    <xf numFmtId="0" fontId="0" fillId="0" borderId="0" xfId="0" applyFont="1" applyAlignment="1">
      <alignment horizontal="center" vertical="center"/>
    </xf>
    <xf numFmtId="0" fontId="0" fillId="0" borderId="15" xfId="0" applyFont="1" applyBorder="1" applyAlignment="1">
      <alignment horizontal="justify" vertical="center" wrapText="1"/>
    </xf>
    <xf numFmtId="0" fontId="0" fillId="34" borderId="15" xfId="0" applyFont="1" applyFill="1" applyBorder="1" applyAlignment="1">
      <alignment horizontal="justify" vertical="center" wrapText="1"/>
    </xf>
    <xf numFmtId="0" fontId="0" fillId="0" borderId="15" xfId="0" applyFont="1" applyBorder="1" applyAlignment="1">
      <alignment horizontal="center" vertical="center" wrapText="1"/>
    </xf>
    <xf numFmtId="0" fontId="0" fillId="0" borderId="15" xfId="60" applyFont="1" applyBorder="1" applyAlignment="1" applyProtection="1">
      <alignment horizontal="justify" vertical="center" wrapText="1"/>
      <protection locked="0"/>
    </xf>
    <xf numFmtId="0" fontId="0" fillId="0" borderId="15" xfId="60" applyFont="1" applyBorder="1" applyAlignment="1" applyProtection="1">
      <alignment horizontal="center" vertical="center" wrapText="1"/>
      <protection locked="0"/>
    </xf>
    <xf numFmtId="0" fontId="0" fillId="0" borderId="15" xfId="0" applyBorder="1" applyAlignment="1">
      <alignment horizontal="center" vertical="center" wrapText="1"/>
    </xf>
    <xf numFmtId="0" fontId="0" fillId="34" borderId="15" xfId="0" applyFont="1" applyFill="1" applyBorder="1" applyAlignment="1">
      <alignment horizontal="center" vertical="center" wrapText="1"/>
    </xf>
    <xf numFmtId="0" fontId="0" fillId="0" borderId="15" xfId="0" applyBorder="1" applyAlignment="1">
      <alignment horizontal="justify" vertical="center" wrapText="1"/>
    </xf>
    <xf numFmtId="0" fontId="0" fillId="0" borderId="15" xfId="0" applyFont="1" applyFill="1" applyBorder="1" applyAlignment="1">
      <alignment horizontal="justify" vertical="center" wrapText="1"/>
    </xf>
    <xf numFmtId="0" fontId="0" fillId="0" borderId="16" xfId="0" applyFont="1" applyBorder="1" applyAlignment="1">
      <alignment horizontal="justify" vertical="center" wrapText="1"/>
    </xf>
    <xf numFmtId="0" fontId="0" fillId="0" borderId="15" xfId="0" applyBorder="1" applyAlignment="1">
      <alignment vertical="center" wrapText="1"/>
    </xf>
    <xf numFmtId="3" fontId="1" fillId="35" borderId="17" xfId="64" applyNumberFormat="1" applyFont="1" applyFill="1" applyBorder="1" applyAlignment="1">
      <alignment horizontal="center" vertical="center" wrapText="1"/>
      <protection/>
    </xf>
    <xf numFmtId="3" fontId="1" fillId="35" borderId="15" xfId="64" applyNumberFormat="1" applyFont="1" applyFill="1" applyBorder="1" applyAlignment="1">
      <alignment horizontal="center" vertical="center" wrapText="1"/>
      <protection/>
    </xf>
    <xf numFmtId="0" fontId="1" fillId="36" borderId="15" xfId="64" applyFont="1" applyFill="1" applyBorder="1" applyAlignment="1">
      <alignment horizontal="center" vertical="center" wrapText="1"/>
      <protection/>
    </xf>
    <xf numFmtId="0" fontId="1" fillId="18" borderId="15" xfId="64" applyFont="1" applyFill="1" applyBorder="1" applyAlignment="1">
      <alignment horizontal="center" vertical="center" wrapText="1"/>
      <protection/>
    </xf>
    <xf numFmtId="9" fontId="1" fillId="18" borderId="15" xfId="76" applyFont="1" applyFill="1" applyBorder="1" applyAlignment="1">
      <alignment horizontal="center" vertical="center" wrapText="1"/>
    </xf>
    <xf numFmtId="3" fontId="1" fillId="35" borderId="17" xfId="64" applyNumberFormat="1" applyFont="1" applyFill="1" applyBorder="1" applyAlignment="1" quotePrefix="1">
      <alignment horizontal="center" vertical="center" wrapText="1"/>
      <protection/>
    </xf>
    <xf numFmtId="0" fontId="1" fillId="36" borderId="17" xfId="64" applyFont="1" applyFill="1" applyBorder="1" applyAlignment="1" quotePrefix="1">
      <alignment horizontal="center" vertical="center" wrapText="1"/>
      <protection/>
    </xf>
    <xf numFmtId="0" fontId="1" fillId="18" borderId="17" xfId="64" applyFont="1" applyFill="1" applyBorder="1" applyAlignment="1">
      <alignment horizontal="center" vertical="center" wrapText="1"/>
      <protection/>
    </xf>
    <xf numFmtId="0" fontId="1" fillId="37" borderId="18" xfId="0" applyFont="1" applyFill="1" applyBorder="1" applyAlignment="1">
      <alignment horizontal="center" vertical="center" wrapText="1"/>
    </xf>
    <xf numFmtId="0" fontId="0" fillId="0" borderId="0" xfId="0" applyFont="1" applyAlignment="1">
      <alignment horizontal="justify" vertical="center" wrapText="1"/>
    </xf>
    <xf numFmtId="0" fontId="0" fillId="0" borderId="0" xfId="0" applyFont="1" applyAlignment="1">
      <alignment horizontal="center" vertical="center" wrapText="1"/>
    </xf>
    <xf numFmtId="0" fontId="0" fillId="0" borderId="0" xfId="0" applyFont="1" applyAlignment="1">
      <alignment horizontal="justify" vertical="center"/>
    </xf>
    <xf numFmtId="0" fontId="0" fillId="0" borderId="19" xfId="0" applyFont="1" applyBorder="1" applyAlignment="1">
      <alignment horizontal="center" vertical="center" wrapText="1"/>
    </xf>
    <xf numFmtId="0" fontId="0" fillId="0" borderId="15" xfId="0" applyFont="1" applyFill="1" applyBorder="1" applyAlignment="1">
      <alignment horizontal="center" vertical="center" wrapText="1"/>
    </xf>
    <xf numFmtId="0" fontId="0" fillId="0" borderId="15" xfId="60" applyFont="1" applyFill="1" applyBorder="1" applyAlignment="1" applyProtection="1">
      <alignment horizontal="center" vertical="center" wrapText="1"/>
      <protection locked="0"/>
    </xf>
    <xf numFmtId="0" fontId="0" fillId="0" borderId="0" xfId="60" applyFont="1" applyFill="1" applyBorder="1" applyAlignment="1" applyProtection="1">
      <alignment horizontal="center" vertical="center" wrapText="1"/>
      <protection locked="0"/>
    </xf>
    <xf numFmtId="0" fontId="0" fillId="0" borderId="0" xfId="0" applyFont="1" applyFill="1" applyBorder="1" applyAlignment="1">
      <alignment horizontal="center" vertical="center" wrapText="1"/>
    </xf>
    <xf numFmtId="0" fontId="0" fillId="0" borderId="0" xfId="64" applyFont="1" applyFill="1" applyBorder="1" applyAlignment="1">
      <alignment horizontal="justify" vertical="center" wrapText="1"/>
      <protection/>
    </xf>
    <xf numFmtId="0" fontId="10" fillId="33" borderId="15" xfId="0" applyFont="1" applyFill="1" applyBorder="1" applyAlignment="1">
      <alignment horizontal="center" vertical="center" wrapText="1"/>
    </xf>
    <xf numFmtId="0" fontId="0" fillId="0" borderId="0" xfId="0" applyFont="1" applyBorder="1" applyAlignment="1">
      <alignment vertical="center" wrapText="1"/>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0" xfId="0" applyFont="1" applyFill="1" applyBorder="1" applyAlignment="1">
      <alignment vertical="center"/>
    </xf>
    <xf numFmtId="9" fontId="1" fillId="11" borderId="15" xfId="76" applyFont="1" applyFill="1" applyBorder="1" applyAlignment="1">
      <alignment horizontal="center" vertical="center" wrapText="1"/>
    </xf>
    <xf numFmtId="0" fontId="1" fillId="11" borderId="15" xfId="64" applyFont="1" applyFill="1" applyBorder="1" applyAlignment="1">
      <alignment horizontal="center" vertical="center" wrapText="1"/>
      <protection/>
    </xf>
    <xf numFmtId="9" fontId="0" fillId="34" borderId="17" xfId="67" applyFont="1" applyFill="1" applyBorder="1" applyAlignment="1" applyProtection="1">
      <alignment vertical="center" wrapText="1"/>
      <protection locked="0"/>
    </xf>
    <xf numFmtId="9" fontId="0" fillId="0" borderId="17" xfId="67" applyFont="1" applyFill="1" applyBorder="1" applyAlignment="1" applyProtection="1">
      <alignment vertical="center" wrapText="1"/>
      <protection locked="0"/>
    </xf>
    <xf numFmtId="9" fontId="0" fillId="0" borderId="17" xfId="66" applyFont="1" applyFill="1" applyBorder="1" applyAlignment="1" applyProtection="1">
      <alignment vertical="center" wrapText="1"/>
      <protection locked="0"/>
    </xf>
    <xf numFmtId="9" fontId="0" fillId="0" borderId="17" xfId="69" applyFont="1" applyFill="1" applyBorder="1" applyAlignment="1">
      <alignment vertical="center" wrapText="1"/>
    </xf>
    <xf numFmtId="9" fontId="0" fillId="0" borderId="17" xfId="67" applyFont="1" applyFill="1" applyBorder="1" applyAlignment="1">
      <alignment vertical="center" wrapText="1"/>
    </xf>
    <xf numFmtId="9" fontId="62" fillId="0" borderId="17" xfId="67" applyFont="1" applyFill="1" applyBorder="1" applyAlignment="1" applyProtection="1">
      <alignment vertical="center" wrapText="1"/>
      <protection locked="0"/>
    </xf>
    <xf numFmtId="9" fontId="0" fillId="0" borderId="17" xfId="67" applyFont="1" applyBorder="1" applyAlignment="1" applyProtection="1">
      <alignment vertical="center" wrapText="1"/>
      <protection locked="0"/>
    </xf>
    <xf numFmtId="9" fontId="0" fillId="0" borderId="17" xfId="67" applyFont="1" applyBorder="1" applyAlignment="1">
      <alignment vertical="center" wrapText="1"/>
    </xf>
    <xf numFmtId="9" fontId="0" fillId="0" borderId="17" xfId="67" applyFont="1" applyBorder="1" applyAlignment="1">
      <alignment vertical="center" wrapText="1"/>
    </xf>
    <xf numFmtId="9" fontId="0" fillId="0" borderId="17" xfId="71" applyFont="1" applyFill="1" applyBorder="1" applyAlignment="1" applyProtection="1">
      <alignment vertical="center" wrapText="1"/>
      <protection locked="0"/>
    </xf>
    <xf numFmtId="9" fontId="0" fillId="0" borderId="17" xfId="70" applyFont="1" applyBorder="1" applyAlignment="1">
      <alignment vertical="center" wrapText="1"/>
    </xf>
    <xf numFmtId="9" fontId="0" fillId="0" borderId="17" xfId="68" applyFont="1" applyFill="1" applyBorder="1" applyAlignment="1">
      <alignment vertical="center" wrapText="1"/>
    </xf>
    <xf numFmtId="176" fontId="0" fillId="0" borderId="17" xfId="66" applyNumberFormat="1" applyFont="1" applyFill="1" applyBorder="1" applyAlignment="1" applyProtection="1">
      <alignment vertical="center" wrapText="1"/>
      <protection locked="0"/>
    </xf>
    <xf numFmtId="9" fontId="0" fillId="0" borderId="17" xfId="60" applyNumberFormat="1" applyFont="1" applyFill="1" applyBorder="1" applyAlignment="1">
      <alignment vertical="center"/>
      <protection/>
    </xf>
    <xf numFmtId="176" fontId="0" fillId="0" borderId="17" xfId="67" applyNumberFormat="1" applyFont="1" applyBorder="1" applyAlignment="1">
      <alignment vertical="center" wrapText="1"/>
    </xf>
    <xf numFmtId="176" fontId="0" fillId="34" borderId="17" xfId="67" applyNumberFormat="1" applyFont="1" applyFill="1" applyBorder="1" applyAlignment="1" applyProtection="1">
      <alignment vertical="center" wrapText="1"/>
      <protection locked="0"/>
    </xf>
    <xf numFmtId="0" fontId="0" fillId="0" borderId="0" xfId="0" applyFont="1" applyAlignment="1">
      <alignment vertical="center"/>
    </xf>
    <xf numFmtId="179" fontId="1" fillId="38" borderId="18" xfId="50" applyNumberFormat="1" applyFont="1" applyFill="1" applyBorder="1" applyAlignment="1">
      <alignment horizontal="center" vertical="center" wrapText="1"/>
    </xf>
    <xf numFmtId="179" fontId="1" fillId="38" borderId="17" xfId="50" applyNumberFormat="1" applyFont="1" applyFill="1" applyBorder="1" applyAlignment="1">
      <alignment horizontal="center" vertical="center" wrapText="1"/>
    </xf>
    <xf numFmtId="179" fontId="0" fillId="0" borderId="0" xfId="50" applyNumberFormat="1" applyFont="1" applyAlignment="1">
      <alignment horizontal="center" vertical="center" wrapText="1"/>
    </xf>
    <xf numFmtId="179" fontId="0" fillId="0" borderId="0" xfId="50" applyNumberFormat="1" applyFont="1" applyFill="1" applyBorder="1" applyAlignment="1">
      <alignment horizontal="center" vertical="center" wrapText="1"/>
    </xf>
    <xf numFmtId="179" fontId="0" fillId="0" borderId="0" xfId="50" applyNumberFormat="1" applyFont="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wrapText="1"/>
    </xf>
    <xf numFmtId="0" fontId="14" fillId="33" borderId="20" xfId="0" applyFont="1" applyFill="1" applyBorder="1" applyAlignment="1">
      <alignment horizontal="center" vertical="center" wrapText="1"/>
    </xf>
    <xf numFmtId="0" fontId="0" fillId="0" borderId="15" xfId="0" applyFont="1" applyFill="1" applyBorder="1" applyAlignment="1" applyProtection="1">
      <alignment horizontal="center" vertical="center" wrapText="1"/>
      <protection locked="0"/>
    </xf>
    <xf numFmtId="0" fontId="0" fillId="0" borderId="0" xfId="0" applyFont="1" applyBorder="1" applyAlignment="1">
      <alignment horizontal="center" vertical="center" wrapText="1"/>
    </xf>
    <xf numFmtId="0" fontId="0" fillId="0" borderId="0" xfId="0" applyFont="1" applyBorder="1" applyAlignment="1">
      <alignment horizontal="justify" vertical="center" wrapText="1"/>
    </xf>
    <xf numFmtId="179" fontId="0" fillId="0" borderId="0" xfId="50" applyNumberFormat="1" applyFont="1" applyBorder="1" applyAlignment="1">
      <alignment horizontal="center" vertical="center" wrapText="1"/>
    </xf>
    <xf numFmtId="9" fontId="0" fillId="0" borderId="0" xfId="66" applyFont="1" applyBorder="1" applyAlignment="1">
      <alignment horizontal="center" vertical="center" wrapText="1"/>
    </xf>
    <xf numFmtId="9" fontId="0" fillId="0" borderId="0" xfId="66" applyFont="1" applyAlignment="1">
      <alignment horizontal="center" vertical="center" wrapText="1"/>
    </xf>
    <xf numFmtId="9" fontId="0" fillId="0" borderId="15" xfId="66" applyFont="1" applyFill="1" applyBorder="1" applyAlignment="1">
      <alignment horizontal="center" vertical="center" wrapText="1"/>
    </xf>
    <xf numFmtId="9" fontId="0" fillId="0" borderId="0" xfId="66" applyFont="1" applyFill="1" applyBorder="1" applyAlignment="1" applyProtection="1">
      <alignment horizontal="center" vertical="center" wrapText="1"/>
      <protection locked="0"/>
    </xf>
    <xf numFmtId="9" fontId="0" fillId="0" borderId="0" xfId="66" applyFont="1" applyAlignment="1">
      <alignment horizontal="center" vertical="center"/>
    </xf>
    <xf numFmtId="0" fontId="6" fillId="33" borderId="15" xfId="0" applyFont="1" applyFill="1" applyBorder="1" applyAlignment="1">
      <alignment horizontal="center" vertical="center" wrapText="1"/>
    </xf>
    <xf numFmtId="0" fontId="1" fillId="37" borderId="15" xfId="0" applyFont="1" applyFill="1" applyBorder="1" applyAlignment="1" quotePrefix="1">
      <alignment horizontal="center" vertical="center" wrapText="1"/>
    </xf>
    <xf numFmtId="0" fontId="1" fillId="10" borderId="15" xfId="0" applyFont="1" applyFill="1" applyBorder="1" applyAlignment="1" quotePrefix="1">
      <alignment horizontal="center" vertical="center" wrapText="1"/>
    </xf>
    <xf numFmtId="0" fontId="0" fillId="34" borderId="15" xfId="60" applyFont="1" applyFill="1" applyBorder="1" applyAlignment="1" applyProtection="1">
      <alignment horizontal="center" vertical="center" wrapText="1"/>
      <protection locked="0"/>
    </xf>
    <xf numFmtId="0" fontId="0" fillId="34" borderId="0" xfId="0" applyFont="1" applyFill="1" applyBorder="1" applyAlignment="1">
      <alignment vertical="center"/>
    </xf>
    <xf numFmtId="0" fontId="0" fillId="0" borderId="0" xfId="60" applyFont="1" applyBorder="1" applyAlignment="1" applyProtection="1">
      <alignment horizontal="center" vertical="center" wrapText="1"/>
      <protection locked="0"/>
    </xf>
    <xf numFmtId="0" fontId="0" fillId="0" borderId="0" xfId="60" applyFont="1" applyBorder="1" applyAlignment="1" applyProtection="1">
      <alignment horizontal="justify" vertical="center" wrapText="1"/>
      <protection locked="0"/>
    </xf>
    <xf numFmtId="9" fontId="0" fillId="0" borderId="0" xfId="66" applyFont="1" applyBorder="1" applyAlignment="1" applyProtection="1">
      <alignment horizontal="center" vertical="center" wrapText="1"/>
      <protection locked="0"/>
    </xf>
    <xf numFmtId="179" fontId="0" fillId="0" borderId="0" xfId="50" applyNumberFormat="1" applyFont="1" applyBorder="1" applyAlignment="1" applyProtection="1">
      <alignment horizontal="center" vertical="center" wrapText="1"/>
      <protection locked="0"/>
    </xf>
    <xf numFmtId="9" fontId="0" fillId="34" borderId="15" xfId="66" applyFont="1" applyFill="1" applyBorder="1" applyAlignment="1">
      <alignment horizontal="center" vertical="center" wrapText="1"/>
    </xf>
    <xf numFmtId="0" fontId="0" fillId="34" borderId="0" xfId="0" applyFont="1" applyFill="1" applyAlignment="1">
      <alignment horizontal="center" vertical="center" wrapText="1"/>
    </xf>
    <xf numFmtId="0" fontId="0" fillId="34" borderId="0" xfId="0" applyFont="1" applyFill="1" applyAlignment="1">
      <alignment horizontal="justify" vertical="center" wrapText="1"/>
    </xf>
    <xf numFmtId="9" fontId="0" fillId="34" borderId="0" xfId="66" applyFont="1" applyFill="1" applyAlignment="1">
      <alignment horizontal="center" vertical="center" wrapText="1"/>
    </xf>
    <xf numFmtId="0" fontId="17" fillId="33" borderId="0" xfId="0" applyFont="1" applyFill="1" applyBorder="1" applyAlignment="1" applyProtection="1">
      <alignment horizontal="left" vertical="top" wrapText="1"/>
      <protection/>
    </xf>
    <xf numFmtId="180" fontId="0" fillId="0" borderId="15" xfId="50" applyNumberFormat="1" applyFont="1" applyBorder="1" applyAlignment="1" applyProtection="1">
      <alignment horizontal="center" vertical="center" wrapText="1"/>
      <protection locked="0"/>
    </xf>
    <xf numFmtId="179" fontId="0" fillId="0" borderId="15" xfId="50" applyNumberFormat="1" applyFont="1" applyBorder="1" applyAlignment="1" applyProtection="1">
      <alignment horizontal="center" vertical="center" wrapText="1"/>
      <protection locked="0"/>
    </xf>
    <xf numFmtId="0" fontId="0" fillId="0" borderId="0" xfId="0" applyBorder="1" applyAlignment="1">
      <alignment/>
    </xf>
    <xf numFmtId="9" fontId="0" fillId="0" borderId="15" xfId="66" applyFont="1" applyFill="1" applyBorder="1" applyAlignment="1">
      <alignment horizontal="center" vertical="center"/>
    </xf>
    <xf numFmtId="10" fontId="0" fillId="0" borderId="0" xfId="66" applyNumberFormat="1" applyFont="1" applyBorder="1" applyAlignment="1" applyProtection="1">
      <alignment horizontal="justify" vertical="center" wrapText="1"/>
      <protection locked="0"/>
    </xf>
    <xf numFmtId="9" fontId="0" fillId="34" borderId="15" xfId="66" applyFont="1" applyFill="1" applyBorder="1" applyAlignment="1">
      <alignment horizontal="center" vertical="center"/>
    </xf>
    <xf numFmtId="9" fontId="15" fillId="39" borderId="0" xfId="0" applyNumberFormat="1" applyFont="1" applyFill="1" applyBorder="1" applyAlignment="1">
      <alignment horizontal="center" vertical="center"/>
    </xf>
    <xf numFmtId="9" fontId="15" fillId="39" borderId="0" xfId="66" applyFont="1" applyFill="1" applyBorder="1" applyAlignment="1">
      <alignment horizontal="center" vertical="center"/>
    </xf>
    <xf numFmtId="176" fontId="15" fillId="39" borderId="0" xfId="0" applyNumberFormat="1" applyFont="1" applyFill="1" applyBorder="1" applyAlignment="1">
      <alignment vertical="center"/>
    </xf>
    <xf numFmtId="9" fontId="15" fillId="39" borderId="0" xfId="0" applyNumberFormat="1" applyFont="1" applyFill="1" applyBorder="1" applyAlignment="1">
      <alignment vertical="center"/>
    </xf>
    <xf numFmtId="0" fontId="1" fillId="37" borderId="15" xfId="0" applyFont="1" applyFill="1" applyBorder="1" applyAlignment="1">
      <alignment horizontal="center" vertical="center" wrapText="1"/>
    </xf>
    <xf numFmtId="0" fontId="1" fillId="10" borderId="15" xfId="0" applyFont="1" applyFill="1" applyBorder="1" applyAlignment="1">
      <alignment horizontal="center" vertical="center" wrapText="1"/>
    </xf>
    <xf numFmtId="0" fontId="0" fillId="0" borderId="0" xfId="0" applyFont="1" applyAlignment="1">
      <alignment/>
    </xf>
    <xf numFmtId="9" fontId="1" fillId="37" borderId="15" xfId="66" applyFont="1" applyFill="1" applyBorder="1" applyAlignment="1">
      <alignment horizontal="center" vertical="center" wrapText="1"/>
    </xf>
    <xf numFmtId="9" fontId="1" fillId="39" borderId="15" xfId="66" applyFont="1" applyFill="1" applyBorder="1" applyAlignment="1">
      <alignment horizontal="center" vertical="center" wrapText="1"/>
    </xf>
    <xf numFmtId="14" fontId="0" fillId="0" borderId="15" xfId="0" applyNumberFormat="1" applyFont="1" applyBorder="1" applyAlignment="1">
      <alignment horizontal="center" vertical="center"/>
    </xf>
    <xf numFmtId="0" fontId="0" fillId="34" borderId="18" xfId="0" applyFont="1" applyFill="1" applyBorder="1" applyAlignment="1">
      <alignment horizontal="center" vertical="center" wrapText="1"/>
    </xf>
    <xf numFmtId="9" fontId="0" fillId="0" borderId="0" xfId="0" applyNumberFormat="1" applyFont="1" applyFill="1" applyBorder="1" applyAlignment="1">
      <alignment vertical="center"/>
    </xf>
    <xf numFmtId="0" fontId="0" fillId="34" borderId="15" xfId="0" applyFont="1" applyFill="1" applyBorder="1" applyAlignment="1">
      <alignment vertical="center" wrapText="1"/>
    </xf>
    <xf numFmtId="14" fontId="0" fillId="34" borderId="15" xfId="0" applyNumberFormat="1" applyFont="1" applyFill="1" applyBorder="1" applyAlignment="1">
      <alignment horizontal="center" vertical="center"/>
    </xf>
    <xf numFmtId="14" fontId="0" fillId="34" borderId="15" xfId="66" applyNumberFormat="1" applyFont="1" applyFill="1" applyBorder="1" applyAlignment="1">
      <alignment horizontal="center" vertical="center" wrapText="1"/>
    </xf>
    <xf numFmtId="0" fontId="0" fillId="34" borderId="0" xfId="0" applyFont="1" applyFill="1" applyBorder="1" applyAlignment="1">
      <alignment horizontal="center" vertical="center"/>
    </xf>
    <xf numFmtId="0" fontId="0" fillId="34" borderId="15" xfId="0" applyFont="1" applyFill="1" applyBorder="1" applyAlignment="1">
      <alignment horizontal="center" vertical="center"/>
    </xf>
    <xf numFmtId="0" fontId="0" fillId="34" borderId="0" xfId="0" applyFont="1" applyFill="1" applyBorder="1" applyAlignment="1">
      <alignment vertical="center" wrapText="1"/>
    </xf>
    <xf numFmtId="14" fontId="0" fillId="34" borderId="15" xfId="0" applyNumberFormat="1" applyFont="1" applyFill="1" applyBorder="1" applyAlignment="1">
      <alignment horizontal="center" vertical="center" wrapText="1"/>
    </xf>
    <xf numFmtId="9" fontId="0" fillId="34" borderId="18" xfId="66" applyFont="1" applyFill="1" applyBorder="1" applyAlignment="1">
      <alignment horizontal="center" vertical="center" wrapText="1"/>
    </xf>
    <xf numFmtId="9" fontId="0" fillId="34" borderId="17" xfId="66" applyFont="1" applyFill="1" applyBorder="1" applyAlignment="1">
      <alignment horizontal="center" vertical="center" wrapText="1"/>
    </xf>
    <xf numFmtId="0" fontId="0" fillId="34" borderId="15" xfId="0" applyFont="1" applyFill="1" applyBorder="1" applyAlignment="1" quotePrefix="1">
      <alignment horizontal="left" vertical="center" wrapText="1"/>
    </xf>
    <xf numFmtId="0" fontId="0" fillId="34" borderId="0" xfId="0" applyFont="1" applyFill="1" applyAlignment="1">
      <alignment horizontal="center" vertical="center"/>
    </xf>
    <xf numFmtId="14" fontId="0" fillId="34" borderId="18" xfId="0" applyNumberFormat="1" applyFont="1" applyFill="1" applyBorder="1" applyAlignment="1">
      <alignment horizontal="center" vertical="center" wrapText="1"/>
    </xf>
    <xf numFmtId="14" fontId="0" fillId="0" borderId="15" xfId="66" applyNumberFormat="1" applyFont="1" applyBorder="1" applyAlignment="1">
      <alignment horizontal="center" vertical="center"/>
    </xf>
    <xf numFmtId="0" fontId="0" fillId="34" borderId="15" xfId="0" applyFont="1" applyFill="1" applyBorder="1" applyAlignment="1">
      <alignment horizontal="center" vertical="center" wrapText="1"/>
    </xf>
    <xf numFmtId="0" fontId="0" fillId="34" borderId="10" xfId="0" applyFont="1" applyFill="1" applyBorder="1" applyAlignment="1" quotePrefix="1">
      <alignment horizontal="left" vertical="center" wrapText="1"/>
    </xf>
    <xf numFmtId="0" fontId="0" fillId="34" borderId="15" xfId="0" applyFont="1" applyFill="1" applyBorder="1" applyAlignment="1">
      <alignment horizontal="left" vertical="center" wrapText="1"/>
    </xf>
    <xf numFmtId="0" fontId="0" fillId="34" borderId="0" xfId="0" applyFont="1" applyFill="1" applyAlignment="1">
      <alignment horizontal="justify" vertical="center"/>
    </xf>
    <xf numFmtId="0" fontId="0" fillId="34" borderId="15" xfId="0" applyFont="1" applyFill="1" applyBorder="1" applyAlignment="1">
      <alignment horizontal="justify" vertical="center"/>
    </xf>
    <xf numFmtId="14" fontId="0" fillId="34" borderId="0" xfId="0" applyNumberFormat="1" applyFont="1" applyFill="1" applyBorder="1" applyAlignment="1">
      <alignment horizontal="center" vertical="center"/>
    </xf>
    <xf numFmtId="0" fontId="0" fillId="34" borderId="18" xfId="0" applyFont="1" applyFill="1" applyBorder="1" applyAlignment="1">
      <alignment vertical="center" wrapText="1"/>
    </xf>
    <xf numFmtId="0" fontId="0" fillId="34" borderId="15" xfId="0" applyFont="1" applyFill="1" applyBorder="1" applyAlignment="1">
      <alignment vertical="center"/>
    </xf>
    <xf numFmtId="9" fontId="0" fillId="34" borderId="15" xfId="66" applyFont="1" applyFill="1" applyBorder="1" applyAlignment="1">
      <alignment vertical="center" wrapText="1"/>
    </xf>
    <xf numFmtId="0" fontId="1" fillId="34" borderId="0" xfId="0" applyFont="1" applyFill="1" applyBorder="1" applyAlignment="1">
      <alignment horizontal="left" vertical="center" wrapText="1"/>
    </xf>
    <xf numFmtId="0" fontId="0" fillId="0" borderId="0" xfId="0" applyAlignment="1">
      <alignment vertical="center"/>
    </xf>
    <xf numFmtId="9" fontId="0" fillId="34" borderId="18" xfId="66" applyFont="1" applyFill="1" applyBorder="1" applyAlignment="1">
      <alignment horizontal="center" vertical="center" wrapText="1"/>
    </xf>
    <xf numFmtId="0" fontId="0" fillId="34" borderId="18" xfId="0" applyFont="1" applyFill="1" applyBorder="1" applyAlignment="1">
      <alignment horizontal="center" vertical="center" wrapText="1"/>
    </xf>
    <xf numFmtId="0" fontId="0" fillId="34" borderId="15" xfId="0" applyFont="1" applyFill="1" applyBorder="1" applyAlignment="1">
      <alignment horizontal="center" vertical="center" wrapText="1"/>
    </xf>
    <xf numFmtId="0" fontId="0" fillId="34" borderId="15" xfId="0" applyFont="1" applyFill="1" applyBorder="1" applyAlignment="1">
      <alignment horizontal="left" vertical="center" wrapText="1"/>
    </xf>
    <xf numFmtId="9" fontId="0" fillId="34" borderId="15" xfId="66" applyFont="1" applyFill="1" applyBorder="1" applyAlignment="1">
      <alignment horizontal="center" vertical="center"/>
    </xf>
    <xf numFmtId="0" fontId="0" fillId="0" borderId="15" xfId="0" applyFont="1" applyFill="1" applyBorder="1" applyAlignment="1">
      <alignment horizontal="left" vertical="center" wrapText="1"/>
    </xf>
    <xf numFmtId="0" fontId="18" fillId="33" borderId="0" xfId="0" applyFont="1" applyFill="1" applyBorder="1" applyAlignment="1" applyProtection="1">
      <alignment horizontal="left" vertical="center" wrapText="1"/>
      <protection/>
    </xf>
    <xf numFmtId="184" fontId="0" fillId="34" borderId="15" xfId="50" applyNumberFormat="1" applyFont="1" applyFill="1" applyBorder="1" applyAlignment="1" applyProtection="1">
      <alignment horizontal="center" vertical="center" wrapText="1"/>
      <protection locked="0"/>
    </xf>
    <xf numFmtId="184" fontId="0" fillId="0" borderId="15" xfId="50" applyNumberFormat="1" applyFont="1" applyFill="1" applyBorder="1" applyAlignment="1" applyProtection="1">
      <alignment horizontal="center" vertical="center" wrapText="1"/>
      <protection locked="0"/>
    </xf>
    <xf numFmtId="9" fontId="0" fillId="34" borderId="15" xfId="66" applyNumberFormat="1" applyFont="1" applyFill="1" applyBorder="1" applyAlignment="1">
      <alignment horizontal="center" vertical="center"/>
    </xf>
    <xf numFmtId="9" fontId="0" fillId="0" borderId="15" xfId="66" applyFont="1" applyBorder="1" applyAlignment="1" applyProtection="1">
      <alignment horizontal="center" vertical="center" wrapText="1"/>
      <protection locked="0"/>
    </xf>
    <xf numFmtId="0" fontId="0" fillId="34" borderId="0" xfId="0" applyFont="1" applyFill="1" applyAlignment="1">
      <alignment horizontal="left" vertical="center" wrapText="1"/>
    </xf>
    <xf numFmtId="0" fontId="0" fillId="0" borderId="15" xfId="0" applyFont="1" applyFill="1" applyBorder="1" applyAlignment="1" quotePrefix="1">
      <alignment horizontal="left" vertical="center" wrapText="1"/>
    </xf>
    <xf numFmtId="0" fontId="0" fillId="0" borderId="15" xfId="60" applyFont="1" applyFill="1" applyBorder="1" applyAlignment="1" applyProtection="1">
      <alignment horizontal="justify" vertical="center" wrapText="1"/>
      <protection locked="0"/>
    </xf>
    <xf numFmtId="0" fontId="63" fillId="0" borderId="0" xfId="0" applyFont="1" applyAlignment="1">
      <alignment wrapText="1"/>
    </xf>
    <xf numFmtId="0" fontId="21" fillId="33" borderId="15" xfId="0" applyFont="1" applyFill="1" applyBorder="1" applyAlignment="1" applyProtection="1">
      <alignment horizontal="center" vertical="center" wrapText="1"/>
      <protection/>
    </xf>
    <xf numFmtId="0" fontId="21" fillId="33" borderId="15" xfId="0" applyFont="1" applyFill="1" applyBorder="1" applyAlignment="1">
      <alignment horizontal="center" vertical="center" wrapText="1"/>
    </xf>
    <xf numFmtId="0" fontId="21" fillId="33" borderId="15" xfId="0" applyFont="1" applyFill="1" applyBorder="1" applyAlignment="1">
      <alignment horizontal="left" vertical="center" wrapText="1"/>
    </xf>
    <xf numFmtId="0" fontId="21" fillId="0" borderId="15" xfId="0" applyFont="1" applyFill="1" applyBorder="1" applyAlignment="1" applyProtection="1">
      <alignment horizontal="left" vertical="center" wrapText="1"/>
      <protection/>
    </xf>
    <xf numFmtId="0" fontId="0" fillId="33" borderId="15" xfId="0" applyFont="1" applyFill="1" applyBorder="1" applyAlignment="1" applyProtection="1">
      <alignment horizontal="left" vertical="center" wrapText="1"/>
      <protection/>
    </xf>
    <xf numFmtId="0" fontId="62" fillId="0" borderId="15" xfId="0" applyFont="1" applyBorder="1" applyAlignment="1">
      <alignment wrapText="1"/>
    </xf>
    <xf numFmtId="0" fontId="0" fillId="0" borderId="15" xfId="0" applyFont="1" applyBorder="1" applyAlignment="1">
      <alignment vertical="center"/>
    </xf>
    <xf numFmtId="0" fontId="0" fillId="0" borderId="15" xfId="0" applyFont="1" applyBorder="1" applyAlignment="1">
      <alignment vertical="center" wrapText="1"/>
    </xf>
    <xf numFmtId="14" fontId="0" fillId="0" borderId="15" xfId="0" applyNumberFormat="1" applyFont="1" applyBorder="1" applyAlignment="1">
      <alignment vertical="center"/>
    </xf>
    <xf numFmtId="0" fontId="62" fillId="0" borderId="15" xfId="0" applyFont="1" applyBorder="1" applyAlignment="1">
      <alignment horizontal="center" wrapText="1"/>
    </xf>
    <xf numFmtId="0" fontId="19" fillId="33" borderId="15" xfId="0" applyFont="1" applyFill="1" applyBorder="1" applyAlignment="1" applyProtection="1">
      <alignment horizontal="center" vertical="center" wrapText="1"/>
      <protection/>
    </xf>
    <xf numFmtId="14" fontId="21" fillId="0" borderId="15" xfId="0" applyNumberFormat="1" applyFont="1" applyFill="1" applyBorder="1" applyAlignment="1" applyProtection="1">
      <alignment horizontal="center" vertical="center" wrapText="1"/>
      <protection/>
    </xf>
    <xf numFmtId="14" fontId="21" fillId="33" borderId="15" xfId="0" applyNumberFormat="1" applyFont="1" applyFill="1" applyBorder="1" applyAlignment="1" applyProtection="1">
      <alignment horizontal="center" vertical="center" wrapText="1"/>
      <protection/>
    </xf>
    <xf numFmtId="0" fontId="1" fillId="37" borderId="21" xfId="0" applyFont="1" applyFill="1" applyBorder="1" applyAlignment="1">
      <alignment vertical="center" wrapText="1"/>
    </xf>
    <xf numFmtId="0" fontId="1" fillId="37" borderId="21" xfId="0" applyFont="1" applyFill="1" applyBorder="1" applyAlignment="1" quotePrefix="1">
      <alignment vertical="center" wrapText="1"/>
    </xf>
    <xf numFmtId="0" fontId="1" fillId="37" borderId="15" xfId="0" applyFont="1" applyFill="1" applyBorder="1" applyAlignment="1" quotePrefix="1">
      <alignment vertical="center" wrapText="1"/>
    </xf>
    <xf numFmtId="0" fontId="6" fillId="33" borderId="21" xfId="0" applyFont="1" applyFill="1" applyBorder="1" applyAlignment="1">
      <alignment vertical="center" wrapText="1"/>
    </xf>
    <xf numFmtId="0" fontId="6" fillId="33" borderId="10" xfId="0" applyFont="1" applyFill="1" applyBorder="1" applyAlignment="1">
      <alignment vertical="center" wrapText="1"/>
    </xf>
    <xf numFmtId="0" fontId="62" fillId="0" borderId="15" xfId="0" applyFont="1" applyBorder="1" applyAlignment="1">
      <alignment vertical="center" wrapText="1"/>
    </xf>
    <xf numFmtId="0" fontId="1" fillId="37" borderId="21" xfId="0" applyFont="1" applyFill="1" applyBorder="1" applyAlignment="1">
      <alignment horizontal="center" vertical="center" wrapText="1"/>
    </xf>
    <xf numFmtId="0" fontId="19" fillId="0" borderId="15" xfId="0" applyFont="1" applyFill="1" applyBorder="1" applyAlignment="1" applyProtection="1">
      <alignment horizontal="center" vertical="center" wrapText="1"/>
      <protection/>
    </xf>
    <xf numFmtId="0" fontId="0" fillId="0" borderId="15" xfId="0" applyFont="1" applyBorder="1" applyAlignment="1">
      <alignment horizontal="center" vertical="center"/>
    </xf>
    <xf numFmtId="0" fontId="0" fillId="0" borderId="15" xfId="0" applyFont="1" applyFill="1" applyBorder="1" applyAlignment="1" applyProtection="1">
      <alignment horizontal="center" vertical="center" wrapText="1"/>
      <protection/>
    </xf>
    <xf numFmtId="0" fontId="18" fillId="33" borderId="0" xfId="0" applyFont="1" applyFill="1" applyBorder="1" applyAlignment="1" applyProtection="1">
      <alignment vertical="center" wrapText="1"/>
      <protection/>
    </xf>
    <xf numFmtId="0" fontId="20" fillId="0" borderId="0" xfId="0" applyFont="1" applyFill="1" applyBorder="1" applyAlignment="1" applyProtection="1">
      <alignment horizontal="left" vertical="center" wrapText="1"/>
      <protection locked="0"/>
    </xf>
    <xf numFmtId="0" fontId="1" fillId="0" borderId="0" xfId="0" applyFont="1" applyFill="1" applyBorder="1" applyAlignment="1">
      <alignment horizontal="left" vertical="center" wrapText="1"/>
    </xf>
    <xf numFmtId="0" fontId="1" fillId="37" borderId="21" xfId="0" applyFont="1" applyFill="1" applyBorder="1" applyAlignment="1" quotePrefix="1">
      <alignment horizontal="center" vertical="center" wrapText="1"/>
    </xf>
    <xf numFmtId="0" fontId="22" fillId="37" borderId="15" xfId="0" applyFont="1" applyFill="1" applyBorder="1" applyAlignment="1" applyProtection="1">
      <alignment horizontal="center" vertical="center" wrapText="1"/>
      <protection/>
    </xf>
    <xf numFmtId="9" fontId="0" fillId="34" borderId="18" xfId="66" applyFont="1" applyFill="1" applyBorder="1" applyAlignment="1">
      <alignment horizontal="center" vertical="center"/>
    </xf>
    <xf numFmtId="9" fontId="0" fillId="34" borderId="18" xfId="66" applyFont="1" applyFill="1" applyBorder="1" applyAlignment="1">
      <alignment horizontal="center" vertical="center" wrapText="1"/>
    </xf>
    <xf numFmtId="9" fontId="0" fillId="34" borderId="15" xfId="66" applyFont="1" applyFill="1" applyBorder="1" applyAlignment="1">
      <alignment horizontal="center" vertical="center"/>
    </xf>
    <xf numFmtId="0" fontId="0" fillId="0" borderId="17" xfId="0" applyFont="1" applyFill="1" applyBorder="1" applyAlignment="1">
      <alignment horizontal="left" vertical="center" wrapText="1"/>
    </xf>
    <xf numFmtId="9" fontId="0" fillId="34" borderId="15" xfId="66" applyFont="1" applyFill="1" applyBorder="1" applyAlignment="1">
      <alignment horizontal="center" vertical="center" wrapText="1"/>
    </xf>
    <xf numFmtId="9" fontId="0" fillId="0" borderId="0" xfId="66" applyFont="1" applyBorder="1" applyAlignment="1">
      <alignment horizontal="center" vertical="center"/>
    </xf>
    <xf numFmtId="9" fontId="0" fillId="0" borderId="0" xfId="66" applyFont="1" applyFill="1" applyBorder="1" applyAlignment="1">
      <alignment vertical="center"/>
    </xf>
    <xf numFmtId="9" fontId="22" fillId="37" borderId="15" xfId="66" applyFont="1" applyFill="1" applyBorder="1" applyAlignment="1" applyProtection="1">
      <alignment horizontal="center" vertical="center" wrapText="1"/>
      <protection/>
    </xf>
    <xf numFmtId="9" fontId="1" fillId="0" borderId="0" xfId="66" applyFont="1" applyFill="1" applyBorder="1" applyAlignment="1">
      <alignment horizontal="left" vertical="center" wrapText="1"/>
    </xf>
    <xf numFmtId="9" fontId="0" fillId="0" borderId="0" xfId="66" applyFont="1" applyBorder="1" applyAlignment="1">
      <alignment vertical="center"/>
    </xf>
    <xf numFmtId="14" fontId="21" fillId="33" borderId="15" xfId="66" applyNumberFormat="1" applyFont="1" applyFill="1" applyBorder="1" applyAlignment="1" applyProtection="1">
      <alignment horizontal="right" vertical="center" wrapText="1" indent="1"/>
      <protection/>
    </xf>
    <xf numFmtId="14" fontId="0" fillId="0" borderId="15" xfId="66" applyNumberFormat="1" applyFont="1" applyBorder="1" applyAlignment="1">
      <alignment horizontal="right" vertical="center" indent="1"/>
    </xf>
    <xf numFmtId="10" fontId="0" fillId="0" borderId="15" xfId="0" applyNumberFormat="1" applyFont="1" applyFill="1" applyBorder="1" applyAlignment="1">
      <alignment horizontal="center" vertical="center"/>
    </xf>
    <xf numFmtId="9" fontId="0" fillId="34" borderId="18" xfId="66" applyNumberFormat="1" applyFont="1" applyFill="1" applyBorder="1" applyAlignment="1">
      <alignment horizontal="center" vertical="center" wrapText="1"/>
    </xf>
    <xf numFmtId="9" fontId="0" fillId="0" borderId="15" xfId="66" applyNumberFormat="1" applyFont="1" applyBorder="1" applyAlignment="1">
      <alignment horizontal="center" vertical="center"/>
    </xf>
    <xf numFmtId="9" fontId="0" fillId="34" borderId="15" xfId="66" applyNumberFormat="1" applyFont="1" applyFill="1" applyBorder="1" applyAlignment="1">
      <alignment horizontal="center" vertical="center" wrapText="1"/>
    </xf>
    <xf numFmtId="9" fontId="0" fillId="34" borderId="17" xfId="66" applyNumberFormat="1" applyFont="1" applyFill="1" applyBorder="1" applyAlignment="1">
      <alignment horizontal="center" vertical="center" wrapText="1"/>
    </xf>
    <xf numFmtId="9" fontId="15" fillId="39" borderId="0" xfId="66" applyNumberFormat="1" applyFont="1" applyFill="1" applyBorder="1" applyAlignment="1">
      <alignment horizontal="center" vertical="center"/>
    </xf>
    <xf numFmtId="9" fontId="15" fillId="39" borderId="0" xfId="66" applyNumberFormat="1" applyFont="1" applyFill="1" applyBorder="1" applyAlignment="1">
      <alignment vertical="center"/>
    </xf>
    <xf numFmtId="9" fontId="23" fillId="0" borderId="15" xfId="66" applyFont="1" applyBorder="1" applyAlignment="1">
      <alignment/>
    </xf>
    <xf numFmtId="9" fontId="23" fillId="0" borderId="15" xfId="66" applyFont="1" applyBorder="1" applyAlignment="1">
      <alignment vertical="center"/>
    </xf>
    <xf numFmtId="9" fontId="15" fillId="39" borderId="0" xfId="66"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5" xfId="0" applyFont="1" applyFill="1" applyBorder="1" applyAlignment="1">
      <alignment vertical="center" wrapText="1"/>
    </xf>
    <xf numFmtId="14" fontId="0" fillId="0" borderId="15" xfId="0" applyNumberFormat="1" applyFont="1" applyFill="1" applyBorder="1" applyAlignment="1">
      <alignment horizontal="center" vertical="center" wrapText="1"/>
    </xf>
    <xf numFmtId="14" fontId="0" fillId="0" borderId="15" xfId="66" applyNumberFormat="1" applyFont="1" applyFill="1" applyBorder="1" applyAlignment="1">
      <alignment horizontal="center" vertical="center" wrapText="1"/>
    </xf>
    <xf numFmtId="14" fontId="0" fillId="0" borderId="0" xfId="0" applyNumberFormat="1" applyFont="1" applyFill="1" applyBorder="1" applyAlignment="1">
      <alignment horizontal="center" vertical="center"/>
    </xf>
    <xf numFmtId="9" fontId="0" fillId="0" borderId="17" xfId="66" applyFont="1" applyFill="1" applyBorder="1" applyAlignment="1">
      <alignment horizontal="center" vertical="center"/>
    </xf>
    <xf numFmtId="9" fontId="0" fillId="0" borderId="22" xfId="66" applyFont="1" applyFill="1" applyBorder="1" applyAlignment="1">
      <alignment horizontal="center" vertical="center"/>
    </xf>
    <xf numFmtId="9" fontId="0" fillId="0" borderId="18" xfId="66" applyFont="1" applyFill="1" applyBorder="1" applyAlignment="1">
      <alignment horizontal="center" vertical="center"/>
    </xf>
    <xf numFmtId="0" fontId="0" fillId="0" borderId="21" xfId="0" applyFont="1" applyBorder="1" applyAlignment="1">
      <alignment horizontal="center" vertical="center" wrapText="1"/>
    </xf>
    <xf numFmtId="0" fontId="0" fillId="0" borderId="10" xfId="0" applyFont="1" applyBorder="1" applyAlignment="1">
      <alignment horizontal="center" vertical="center" wrapText="1"/>
    </xf>
    <xf numFmtId="179" fontId="1" fillId="38" borderId="17" xfId="50" applyNumberFormat="1" applyFont="1" applyFill="1" applyBorder="1" applyAlignment="1">
      <alignment horizontal="center" vertical="center" wrapText="1"/>
    </xf>
    <xf numFmtId="179" fontId="1" fillId="38" borderId="18" xfId="50" applyNumberFormat="1" applyFont="1" applyFill="1" applyBorder="1" applyAlignment="1">
      <alignment horizontal="center" vertical="center" wrapText="1"/>
    </xf>
    <xf numFmtId="0" fontId="22" fillId="37" borderId="21" xfId="0" applyFont="1" applyFill="1" applyBorder="1" applyAlignment="1" applyProtection="1">
      <alignment horizontal="center" vertical="center" wrapText="1"/>
      <protection/>
    </xf>
    <xf numFmtId="0" fontId="22" fillId="37" borderId="10" xfId="0" applyFont="1" applyFill="1" applyBorder="1" applyAlignment="1" applyProtection="1">
      <alignment horizontal="center" vertical="center" wrapText="1"/>
      <protection/>
    </xf>
    <xf numFmtId="0" fontId="19" fillId="37" borderId="15" xfId="0" applyFont="1" applyFill="1" applyBorder="1" applyAlignment="1" applyProtection="1">
      <alignment horizontal="center" vertical="center" wrapText="1"/>
      <protection/>
    </xf>
    <xf numFmtId="0" fontId="1" fillId="8" borderId="21" xfId="0" applyFont="1" applyFill="1" applyBorder="1" applyAlignment="1">
      <alignment horizontal="left" vertical="center" wrapText="1"/>
    </xf>
    <xf numFmtId="0" fontId="1" fillId="8" borderId="23" xfId="0" applyFont="1" applyFill="1" applyBorder="1" applyAlignment="1">
      <alignment horizontal="left" vertical="center" wrapText="1"/>
    </xf>
    <xf numFmtId="0" fontId="1" fillId="8" borderId="10" xfId="0" applyFont="1" applyFill="1" applyBorder="1" applyAlignment="1">
      <alignment horizontal="left" vertical="center" wrapText="1"/>
    </xf>
    <xf numFmtId="9" fontId="0" fillId="34" borderId="17" xfId="66" applyFont="1" applyFill="1" applyBorder="1" applyAlignment="1">
      <alignment horizontal="center" vertical="center" wrapText="1"/>
    </xf>
    <xf numFmtId="9" fontId="0" fillId="34" borderId="22" xfId="66" applyFont="1" applyFill="1" applyBorder="1" applyAlignment="1">
      <alignment horizontal="center" vertical="center" wrapText="1"/>
    </xf>
    <xf numFmtId="0" fontId="0" fillId="34" borderId="17" xfId="0" applyFont="1" applyFill="1" applyBorder="1" applyAlignment="1">
      <alignment horizontal="justify" vertical="center" wrapText="1"/>
    </xf>
    <xf numFmtId="0" fontId="0" fillId="34" borderId="22" xfId="0" applyFont="1" applyFill="1" applyBorder="1" applyAlignment="1">
      <alignment horizontal="justify" vertical="center" wrapText="1"/>
    </xf>
    <xf numFmtId="0" fontId="0" fillId="34" borderId="18" xfId="0" applyFont="1" applyFill="1" applyBorder="1" applyAlignment="1">
      <alignment horizontal="justify" vertical="center" wrapText="1"/>
    </xf>
    <xf numFmtId="0" fontId="20" fillId="8" borderId="15" xfId="0" applyFont="1" applyFill="1" applyBorder="1" applyAlignment="1">
      <alignment vertical="center" wrapText="1"/>
    </xf>
    <xf numFmtId="0" fontId="1" fillId="8" borderId="15" xfId="0" applyFont="1" applyFill="1" applyBorder="1" applyAlignment="1">
      <alignment vertical="center" wrapText="1"/>
    </xf>
    <xf numFmtId="9" fontId="0" fillId="34" borderId="17" xfId="66" applyFont="1" applyFill="1" applyBorder="1" applyAlignment="1">
      <alignment horizontal="center" vertical="center"/>
    </xf>
    <xf numFmtId="9" fontId="0" fillId="34" borderId="22" xfId="66" applyFont="1" applyFill="1" applyBorder="1" applyAlignment="1">
      <alignment horizontal="center" vertical="center"/>
    </xf>
    <xf numFmtId="9" fontId="0" fillId="34" borderId="18" xfId="66" applyFont="1" applyFill="1" applyBorder="1" applyAlignment="1">
      <alignment horizontal="center" vertical="center"/>
    </xf>
    <xf numFmtId="0" fontId="0" fillId="0" borderId="17"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6" fillId="33" borderId="24" xfId="0" applyFont="1" applyFill="1" applyBorder="1" applyAlignment="1">
      <alignment horizontal="center" vertical="center" wrapText="1"/>
    </xf>
    <xf numFmtId="0" fontId="6" fillId="33" borderId="25" xfId="0" applyFont="1" applyFill="1" applyBorder="1" applyAlignment="1">
      <alignment horizontal="center" vertical="center" wrapText="1"/>
    </xf>
    <xf numFmtId="0" fontId="6" fillId="33" borderId="26" xfId="0" applyFont="1" applyFill="1" applyBorder="1" applyAlignment="1">
      <alignment horizontal="center" vertical="center" wrapText="1"/>
    </xf>
    <xf numFmtId="0" fontId="6" fillId="33" borderId="27" xfId="0" applyFont="1" applyFill="1" applyBorder="1" applyAlignment="1">
      <alignment horizontal="center" vertical="center" wrapText="1"/>
    </xf>
    <xf numFmtId="0" fontId="8" fillId="33" borderId="28" xfId="0" applyFont="1" applyFill="1" applyBorder="1" applyAlignment="1">
      <alignment horizontal="center" vertical="center" wrapText="1"/>
    </xf>
    <xf numFmtId="0" fontId="8" fillId="33" borderId="0" xfId="0" applyFont="1" applyFill="1" applyBorder="1" applyAlignment="1">
      <alignment horizontal="center" vertical="center" wrapText="1"/>
    </xf>
    <xf numFmtId="0" fontId="8" fillId="33" borderId="29" xfId="0" applyFont="1" applyFill="1" applyBorder="1" applyAlignment="1">
      <alignment horizontal="center" vertical="center" wrapText="1"/>
    </xf>
    <xf numFmtId="0" fontId="11" fillId="33" borderId="28" xfId="0" applyFont="1" applyFill="1" applyBorder="1" applyAlignment="1">
      <alignment vertical="center" wrapText="1"/>
    </xf>
    <xf numFmtId="0" fontId="11" fillId="33" borderId="0" xfId="0" applyFont="1" applyFill="1" applyBorder="1" applyAlignment="1">
      <alignment vertical="center" wrapText="1"/>
    </xf>
    <xf numFmtId="0" fontId="11" fillId="33" borderId="29" xfId="0" applyFont="1" applyFill="1" applyBorder="1" applyAlignment="1">
      <alignment vertical="center" wrapText="1"/>
    </xf>
    <xf numFmtId="0" fontId="0" fillId="34" borderId="17" xfId="0" applyFont="1" applyFill="1" applyBorder="1" applyAlignment="1">
      <alignment horizontal="left" vertical="center" wrapText="1"/>
    </xf>
    <xf numFmtId="0" fontId="0" fillId="34" borderId="22" xfId="0" applyFont="1" applyFill="1" applyBorder="1" applyAlignment="1">
      <alignment horizontal="left" vertical="center" wrapText="1"/>
    </xf>
    <xf numFmtId="0" fontId="0" fillId="34" borderId="17" xfId="0" applyFont="1" applyFill="1" applyBorder="1" applyAlignment="1">
      <alignment horizontal="center" vertical="center" wrapText="1"/>
    </xf>
    <xf numFmtId="0" fontId="0" fillId="34" borderId="22" xfId="0" applyFont="1" applyFill="1" applyBorder="1" applyAlignment="1">
      <alignment horizontal="center" vertical="center" wrapText="1"/>
    </xf>
    <xf numFmtId="0" fontId="0" fillId="34" borderId="17"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8" xfId="0" applyFont="1" applyFill="1" applyBorder="1" applyAlignment="1">
      <alignment horizontal="center" vertical="center"/>
    </xf>
    <xf numFmtId="9" fontId="0" fillId="34" borderId="18" xfId="66"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5" xfId="0" applyFont="1" applyFill="1" applyBorder="1" applyAlignment="1">
      <alignment horizontal="left" vertical="center" wrapText="1"/>
    </xf>
    <xf numFmtId="9" fontId="0" fillId="0" borderId="17" xfId="66" applyFont="1" applyFill="1" applyBorder="1" applyAlignment="1">
      <alignment horizontal="center" vertical="center" wrapText="1"/>
    </xf>
    <xf numFmtId="9" fontId="0" fillId="0" borderId="22" xfId="66" applyFont="1" applyFill="1" applyBorder="1" applyAlignment="1">
      <alignment horizontal="center" vertical="center" wrapText="1"/>
    </xf>
    <xf numFmtId="9" fontId="0" fillId="0" borderId="18" xfId="66" applyFont="1" applyFill="1" applyBorder="1" applyAlignment="1">
      <alignment horizontal="center" vertical="center" wrapText="1"/>
    </xf>
    <xf numFmtId="0" fontId="0" fillId="0" borderId="17"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17"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15" xfId="0" applyFont="1" applyFill="1" applyBorder="1" applyAlignment="1">
      <alignment horizontal="center" vertical="center" wrapText="1"/>
    </xf>
    <xf numFmtId="9" fontId="0" fillId="34" borderId="15" xfId="66" applyFont="1" applyFill="1" applyBorder="1" applyAlignment="1">
      <alignment horizontal="center" vertical="center" wrapText="1"/>
    </xf>
    <xf numFmtId="9" fontId="0" fillId="34" borderId="15" xfId="66" applyFont="1" applyFill="1" applyBorder="1" applyAlignment="1">
      <alignment horizontal="center" vertical="center"/>
    </xf>
    <xf numFmtId="0" fontId="0" fillId="34" borderId="18" xfId="0" applyFont="1" applyFill="1" applyBorder="1" applyAlignment="1">
      <alignment horizontal="center" vertical="center" wrapText="1"/>
    </xf>
    <xf numFmtId="180" fontId="0" fillId="34" borderId="17" xfId="52" applyNumberFormat="1" applyFont="1" applyFill="1" applyBorder="1" applyAlignment="1">
      <alignment horizontal="center" vertical="center" wrapText="1"/>
    </xf>
    <xf numFmtId="180" fontId="0" fillId="34" borderId="22" xfId="52" applyNumberFormat="1" applyFont="1" applyFill="1" applyBorder="1" applyAlignment="1">
      <alignment horizontal="center" vertical="center" wrapText="1"/>
    </xf>
    <xf numFmtId="180" fontId="0" fillId="34" borderId="18" xfId="52" applyNumberFormat="1" applyFont="1" applyFill="1" applyBorder="1" applyAlignment="1">
      <alignment horizontal="center" vertical="center" wrapText="1"/>
    </xf>
    <xf numFmtId="180" fontId="0" fillId="0" borderId="17" xfId="52" applyNumberFormat="1" applyFont="1" applyFill="1" applyBorder="1" applyAlignment="1">
      <alignment horizontal="center" vertical="center" wrapText="1"/>
    </xf>
    <xf numFmtId="180" fontId="0" fillId="0" borderId="22" xfId="52" applyNumberFormat="1" applyFont="1" applyFill="1" applyBorder="1" applyAlignment="1">
      <alignment horizontal="center" vertical="center" wrapText="1"/>
    </xf>
    <xf numFmtId="180" fontId="0" fillId="0" borderId="18" xfId="52" applyNumberFormat="1" applyFont="1" applyFill="1" applyBorder="1" applyAlignment="1">
      <alignment horizontal="center" vertical="center" wrapText="1"/>
    </xf>
    <xf numFmtId="9" fontId="0" fillId="0" borderId="17" xfId="66" applyFont="1" applyBorder="1" applyAlignment="1">
      <alignment horizontal="center" vertical="center" wrapText="1"/>
    </xf>
    <xf numFmtId="9" fontId="0" fillId="0" borderId="22" xfId="66" applyFont="1" applyBorder="1" applyAlignment="1">
      <alignment horizontal="center" vertical="center" wrapText="1"/>
    </xf>
    <xf numFmtId="9" fontId="0" fillId="0" borderId="18" xfId="66" applyFont="1" applyBorder="1" applyAlignment="1">
      <alignment horizontal="center" vertical="center" wrapText="1"/>
    </xf>
    <xf numFmtId="0" fontId="1" fillId="10" borderId="17" xfId="0" applyFont="1" applyFill="1" applyBorder="1" applyAlignment="1">
      <alignment horizontal="center" vertical="center" wrapText="1"/>
    </xf>
    <xf numFmtId="0" fontId="1" fillId="10" borderId="18" xfId="0" applyFont="1" applyFill="1" applyBorder="1" applyAlignment="1">
      <alignment horizontal="center" vertical="center" wrapText="1"/>
    </xf>
    <xf numFmtId="0" fontId="0" fillId="34" borderId="17" xfId="0" applyFont="1" applyFill="1" applyBorder="1" applyAlignment="1" quotePrefix="1">
      <alignment horizontal="center" vertical="center" wrapText="1"/>
    </xf>
    <xf numFmtId="0" fontId="0" fillId="34" borderId="22" xfId="0" applyFont="1" applyFill="1" applyBorder="1" applyAlignment="1" quotePrefix="1">
      <alignment horizontal="center" vertical="center" wrapText="1"/>
    </xf>
    <xf numFmtId="0" fontId="20" fillId="8" borderId="15" xfId="0" applyFont="1" applyFill="1" applyBorder="1" applyAlignment="1" applyProtection="1">
      <alignment horizontal="left" vertical="center" wrapText="1"/>
      <protection locked="0"/>
    </xf>
    <xf numFmtId="180" fontId="0" fillId="34" borderId="17" xfId="60" applyNumberFormat="1" applyFont="1" applyFill="1" applyBorder="1" applyAlignment="1" applyProtection="1">
      <alignment horizontal="center" vertical="center" wrapText="1"/>
      <protection locked="0"/>
    </xf>
    <xf numFmtId="180" fontId="0" fillId="34" borderId="22" xfId="60" applyNumberFormat="1" applyFont="1" applyFill="1" applyBorder="1" applyAlignment="1" applyProtection="1">
      <alignment horizontal="center" vertical="center" wrapText="1"/>
      <protection locked="0"/>
    </xf>
    <xf numFmtId="180" fontId="0" fillId="0" borderId="17" xfId="50" applyNumberFormat="1" applyFont="1" applyFill="1" applyBorder="1" applyAlignment="1" applyProtection="1">
      <alignment horizontal="center" vertical="center" wrapText="1"/>
      <protection locked="0"/>
    </xf>
    <xf numFmtId="180" fontId="0" fillId="0" borderId="18" xfId="50" applyNumberFormat="1" applyFont="1" applyFill="1" applyBorder="1" applyAlignment="1" applyProtection="1">
      <alignment horizontal="center" vertical="center" wrapText="1"/>
      <protection locked="0"/>
    </xf>
    <xf numFmtId="10" fontId="0" fillId="34" borderId="17" xfId="0" applyNumberFormat="1" applyFont="1" applyFill="1" applyBorder="1" applyAlignment="1">
      <alignment horizontal="center" vertical="center"/>
    </xf>
    <xf numFmtId="10" fontId="0" fillId="34" borderId="22" xfId="0" applyNumberFormat="1" applyFont="1" applyFill="1" applyBorder="1" applyAlignment="1">
      <alignment horizontal="center" vertical="center"/>
    </xf>
    <xf numFmtId="10" fontId="0" fillId="0" borderId="17" xfId="66" applyNumberFormat="1" applyFont="1" applyFill="1" applyBorder="1" applyAlignment="1">
      <alignment horizontal="center" vertical="center"/>
    </xf>
    <xf numFmtId="10" fontId="0" fillId="0" borderId="18" xfId="66" applyNumberFormat="1" applyFont="1" applyFill="1" applyBorder="1" applyAlignment="1">
      <alignment horizontal="center" vertical="center"/>
    </xf>
    <xf numFmtId="179" fontId="0" fillId="34" borderId="17" xfId="50" applyNumberFormat="1" applyFont="1" applyFill="1" applyBorder="1" applyAlignment="1" applyProtection="1">
      <alignment horizontal="center" vertical="center" wrapText="1"/>
      <protection locked="0"/>
    </xf>
    <xf numFmtId="179" fontId="0" fillId="34" borderId="22" xfId="50" applyNumberFormat="1" applyFont="1" applyFill="1" applyBorder="1" applyAlignment="1" applyProtection="1">
      <alignment horizontal="center" vertical="center" wrapText="1"/>
      <protection locked="0"/>
    </xf>
    <xf numFmtId="179" fontId="0" fillId="0" borderId="17" xfId="50" applyNumberFormat="1" applyFont="1" applyFill="1" applyBorder="1" applyAlignment="1" applyProtection="1">
      <alignment horizontal="center" vertical="center" wrapText="1"/>
      <protection locked="0"/>
    </xf>
    <xf numFmtId="179" fontId="0" fillId="0" borderId="18" xfId="50" applyNumberFormat="1" applyFont="1" applyFill="1" applyBorder="1" applyAlignment="1" applyProtection="1">
      <alignment horizontal="center" vertical="center" wrapText="1"/>
      <protection locked="0"/>
    </xf>
    <xf numFmtId="9" fontId="0" fillId="34" borderId="17" xfId="66" applyFont="1" applyFill="1" applyBorder="1" applyAlignment="1" applyProtection="1">
      <alignment horizontal="center" vertical="center" wrapText="1"/>
      <protection locked="0"/>
    </xf>
    <xf numFmtId="9" fontId="0" fillId="34" borderId="22" xfId="66" applyFont="1" applyFill="1" applyBorder="1" applyAlignment="1" applyProtection="1">
      <alignment horizontal="center" vertical="center" wrapText="1"/>
      <protection locked="0"/>
    </xf>
    <xf numFmtId="0" fontId="1" fillId="8" borderId="15" xfId="0" applyFont="1" applyFill="1" applyBorder="1" applyAlignment="1">
      <alignment horizontal="left" vertical="center" wrapText="1"/>
    </xf>
    <xf numFmtId="0" fontId="1" fillId="8" borderId="21" xfId="0" applyFont="1" applyFill="1" applyBorder="1" applyAlignment="1" applyProtection="1">
      <alignment horizontal="left" vertical="center" wrapText="1"/>
      <protection locked="0"/>
    </xf>
    <xf numFmtId="0" fontId="1" fillId="8" borderId="10" xfId="0" applyFont="1" applyFill="1" applyBorder="1" applyAlignment="1" applyProtection="1">
      <alignment horizontal="left" vertical="center" wrapText="1"/>
      <protection locked="0"/>
    </xf>
    <xf numFmtId="0" fontId="1" fillId="0" borderId="15" xfId="0" applyFont="1" applyFill="1" applyBorder="1" applyAlignment="1" applyProtection="1">
      <alignment horizontal="left" vertical="center" wrapText="1"/>
      <protection locked="0"/>
    </xf>
    <xf numFmtId="0" fontId="20" fillId="8" borderId="21" xfId="0" applyFont="1" applyFill="1" applyBorder="1" applyAlignment="1" applyProtection="1">
      <alignment horizontal="left" vertical="center" wrapText="1"/>
      <protection locked="0"/>
    </xf>
    <xf numFmtId="0" fontId="20" fillId="8" borderId="10" xfId="0" applyFont="1" applyFill="1" applyBorder="1" applyAlignment="1" applyProtection="1">
      <alignment horizontal="left" vertical="center" wrapText="1"/>
      <protection locked="0"/>
    </xf>
    <xf numFmtId="0" fontId="0" fillId="34" borderId="17" xfId="60" applyFont="1" applyFill="1" applyBorder="1" applyAlignment="1" applyProtection="1">
      <alignment horizontal="center" vertical="center" wrapText="1"/>
      <protection locked="0"/>
    </xf>
    <xf numFmtId="0" fontId="0" fillId="34" borderId="22" xfId="60" applyFont="1" applyFill="1" applyBorder="1" applyAlignment="1" applyProtection="1">
      <alignment horizontal="center" vertical="center" wrapText="1"/>
      <protection locked="0"/>
    </xf>
    <xf numFmtId="14" fontId="0" fillId="0" borderId="21" xfId="0" applyNumberFormat="1" applyFont="1" applyFill="1" applyBorder="1" applyAlignment="1">
      <alignment vertical="center" wrapText="1"/>
    </xf>
    <xf numFmtId="14" fontId="0" fillId="0" borderId="23" xfId="0" applyNumberFormat="1" applyFont="1" applyFill="1" applyBorder="1" applyAlignment="1">
      <alignment vertical="center" wrapText="1"/>
    </xf>
    <xf numFmtId="14" fontId="0" fillId="0" borderId="10" xfId="0" applyNumberFormat="1" applyFont="1" applyFill="1" applyBorder="1" applyAlignment="1">
      <alignment vertical="center" wrapText="1"/>
    </xf>
    <xf numFmtId="9" fontId="1" fillId="37" borderId="17" xfId="66" applyFont="1" applyFill="1" applyBorder="1" applyAlignment="1">
      <alignment horizontal="center" vertical="center" wrapText="1"/>
    </xf>
    <xf numFmtId="9" fontId="1" fillId="37" borderId="18" xfId="66" applyFont="1" applyFill="1" applyBorder="1" applyAlignment="1">
      <alignment horizontal="center" vertical="center" wrapText="1"/>
    </xf>
    <xf numFmtId="0" fontId="0" fillId="33" borderId="21" xfId="0" applyFont="1" applyFill="1" applyBorder="1" applyAlignment="1" applyProtection="1">
      <alignment horizontal="center" vertical="center" wrapText="1"/>
      <protection/>
    </xf>
    <xf numFmtId="0" fontId="0" fillId="33" borderId="10" xfId="0" applyFont="1" applyFill="1" applyBorder="1" applyAlignment="1" applyProtection="1">
      <alignment horizontal="center" vertical="center" wrapText="1"/>
      <protection/>
    </xf>
    <xf numFmtId="0" fontId="0" fillId="0" borderId="21" xfId="0" applyFont="1" applyFill="1" applyBorder="1" applyAlignment="1">
      <alignment vertical="center" wrapText="1"/>
    </xf>
    <xf numFmtId="0" fontId="0" fillId="0" borderId="23" xfId="0" applyFont="1" applyFill="1" applyBorder="1" applyAlignment="1">
      <alignment vertical="center" wrapText="1"/>
    </xf>
    <xf numFmtId="0" fontId="0" fillId="0" borderId="10" xfId="0" applyFont="1" applyFill="1" applyBorder="1" applyAlignment="1">
      <alignment vertical="center" wrapText="1"/>
    </xf>
    <xf numFmtId="0" fontId="1" fillId="37" borderId="21" xfId="0" applyFont="1" applyFill="1" applyBorder="1" applyAlignment="1">
      <alignment horizontal="center" vertical="center" wrapText="1"/>
    </xf>
    <xf numFmtId="0" fontId="1" fillId="37" borderId="23" xfId="0" applyFont="1" applyFill="1" applyBorder="1" applyAlignment="1">
      <alignment horizontal="center" vertical="center" wrapText="1"/>
    </xf>
    <xf numFmtId="0" fontId="10" fillId="33" borderId="17" xfId="0" applyFont="1" applyFill="1" applyBorder="1" applyAlignment="1">
      <alignment horizontal="center" vertical="center" wrapText="1"/>
    </xf>
    <xf numFmtId="0" fontId="10" fillId="33" borderId="22" xfId="0" applyFont="1" applyFill="1" applyBorder="1" applyAlignment="1">
      <alignment horizontal="center" vertical="center" wrapText="1"/>
    </xf>
    <xf numFmtId="0" fontId="10" fillId="33" borderId="18" xfId="0" applyFont="1" applyFill="1" applyBorder="1" applyAlignment="1">
      <alignment horizontal="center" vertical="center" wrapText="1"/>
    </xf>
    <xf numFmtId="0" fontId="0" fillId="0" borderId="17" xfId="60" applyFont="1" applyFill="1" applyBorder="1" applyAlignment="1" applyProtection="1">
      <alignment horizontal="center" vertical="center" wrapText="1"/>
      <protection locked="0"/>
    </xf>
    <xf numFmtId="0" fontId="0" fillId="0" borderId="22" xfId="60" applyFont="1" applyFill="1" applyBorder="1" applyAlignment="1" applyProtection="1">
      <alignment horizontal="center" vertical="center" wrapText="1"/>
      <protection locked="0"/>
    </xf>
    <xf numFmtId="0" fontId="0" fillId="34" borderId="18" xfId="0" applyFont="1" applyFill="1" applyBorder="1" applyAlignment="1">
      <alignment horizontal="left" vertical="center" wrapText="1"/>
    </xf>
    <xf numFmtId="0" fontId="1" fillId="0" borderId="28"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180" fontId="0" fillId="34" borderId="17" xfId="0" applyNumberFormat="1" applyFont="1" applyFill="1" applyBorder="1" applyAlignment="1">
      <alignment horizontal="center" vertical="center"/>
    </xf>
    <xf numFmtId="180" fontId="0" fillId="34" borderId="22" xfId="0" applyNumberFormat="1" applyFont="1" applyFill="1" applyBorder="1" applyAlignment="1">
      <alignment horizontal="center" vertical="center"/>
    </xf>
    <xf numFmtId="180" fontId="0" fillId="34" borderId="18" xfId="0" applyNumberFormat="1" applyFont="1" applyFill="1" applyBorder="1" applyAlignment="1">
      <alignment horizontal="center" vertical="center"/>
    </xf>
    <xf numFmtId="180" fontId="0" fillId="34" borderId="15" xfId="52" applyNumberFormat="1" applyFont="1" applyFill="1" applyBorder="1" applyAlignment="1">
      <alignment horizontal="center" vertical="center" wrapText="1"/>
    </xf>
    <xf numFmtId="9" fontId="0" fillId="0" borderId="17" xfId="66" applyFont="1" applyFill="1" applyBorder="1" applyAlignment="1" applyProtection="1">
      <alignment horizontal="center" vertical="center" wrapText="1"/>
      <protection locked="0"/>
    </xf>
    <xf numFmtId="9" fontId="0" fillId="0" borderId="18" xfId="66" applyFont="1" applyFill="1" applyBorder="1" applyAlignment="1" applyProtection="1">
      <alignment horizontal="center" vertical="center" wrapText="1"/>
      <protection locked="0"/>
    </xf>
    <xf numFmtId="10" fontId="0" fillId="0" borderId="17" xfId="0" applyNumberFormat="1" applyFont="1" applyFill="1" applyBorder="1" applyAlignment="1">
      <alignment horizontal="center" vertical="center"/>
    </xf>
    <xf numFmtId="10" fontId="0" fillId="0" borderId="18" xfId="0" applyNumberFormat="1" applyFont="1" applyFill="1" applyBorder="1" applyAlignment="1">
      <alignment horizontal="center" vertical="center"/>
    </xf>
    <xf numFmtId="9" fontId="0" fillId="34" borderId="17" xfId="0" applyNumberFormat="1" applyFont="1" applyFill="1" applyBorder="1" applyAlignment="1">
      <alignment horizontal="center" vertical="center"/>
    </xf>
    <xf numFmtId="9" fontId="0" fillId="34" borderId="22" xfId="0" applyNumberFormat="1" applyFont="1" applyFill="1" applyBorder="1" applyAlignment="1">
      <alignment horizontal="center" vertical="center"/>
    </xf>
    <xf numFmtId="9" fontId="0" fillId="34" borderId="18" xfId="0" applyNumberFormat="1" applyFont="1" applyFill="1" applyBorder="1" applyAlignment="1">
      <alignment horizontal="center" vertical="center"/>
    </xf>
    <xf numFmtId="179" fontId="15" fillId="39" borderId="0" xfId="50" applyNumberFormat="1" applyFont="1" applyFill="1" applyAlignment="1">
      <alignment horizontal="center" vertical="center"/>
    </xf>
    <xf numFmtId="9" fontId="0" fillId="34" borderId="15" xfId="0" applyNumberFormat="1" applyFont="1" applyFill="1" applyBorder="1" applyAlignment="1">
      <alignment horizontal="center" vertical="center"/>
    </xf>
    <xf numFmtId="0" fontId="0" fillId="34" borderId="15"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5" xfId="0" applyFont="1" applyBorder="1" applyAlignment="1">
      <alignment horizontal="center" vertical="center" wrapText="1"/>
    </xf>
    <xf numFmtId="9" fontId="0" fillId="0" borderId="17" xfId="0" applyNumberFormat="1" applyFont="1" applyFill="1" applyBorder="1" applyAlignment="1">
      <alignment horizontal="center" vertical="center"/>
    </xf>
    <xf numFmtId="9" fontId="0" fillId="0" borderId="22" xfId="0" applyNumberFormat="1" applyFont="1" applyFill="1" applyBorder="1" applyAlignment="1">
      <alignment horizontal="center" vertical="center"/>
    </xf>
    <xf numFmtId="9" fontId="0" fillId="0" borderId="18" xfId="0" applyNumberFormat="1" applyFont="1" applyFill="1" applyBorder="1" applyAlignment="1">
      <alignment horizontal="center" vertical="center"/>
    </xf>
    <xf numFmtId="0" fontId="0" fillId="34" borderId="15" xfId="0" applyFont="1" applyFill="1" applyBorder="1" applyAlignment="1" quotePrefix="1">
      <alignment horizontal="left" vertical="center" wrapText="1"/>
    </xf>
    <xf numFmtId="0" fontId="0" fillId="34" borderId="15" xfId="0" applyFont="1" applyFill="1" applyBorder="1" applyAlignment="1">
      <alignment horizontal="left" vertical="center" wrapText="1"/>
    </xf>
    <xf numFmtId="179" fontId="0" fillId="34" borderId="15" xfId="50" applyNumberFormat="1" applyFont="1" applyFill="1" applyBorder="1" applyAlignment="1">
      <alignment horizontal="center" vertical="center" wrapText="1"/>
    </xf>
    <xf numFmtId="180" fontId="0" fillId="0" borderId="17" xfId="53" applyNumberFormat="1" applyFont="1" applyFill="1" applyBorder="1" applyAlignment="1">
      <alignment horizontal="center" vertical="center" wrapText="1"/>
    </xf>
    <xf numFmtId="180" fontId="0" fillId="0" borderId="22" xfId="53" applyNumberFormat="1" applyFont="1" applyFill="1" applyBorder="1" applyAlignment="1">
      <alignment horizontal="center" vertical="center" wrapText="1"/>
    </xf>
    <xf numFmtId="180" fontId="0" fillId="0" borderId="18" xfId="53" applyNumberFormat="1" applyFont="1" applyFill="1" applyBorder="1" applyAlignment="1">
      <alignment horizontal="center" vertical="center" wrapText="1"/>
    </xf>
    <xf numFmtId="0" fontId="0" fillId="0" borderId="17"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18" xfId="0" applyFont="1" applyBorder="1" applyAlignment="1">
      <alignment horizontal="center" vertical="center" wrapText="1"/>
    </xf>
    <xf numFmtId="180" fontId="0" fillId="34" borderId="17" xfId="50" applyNumberFormat="1" applyFont="1" applyFill="1" applyBorder="1" applyAlignment="1">
      <alignment horizontal="center" vertical="center" wrapText="1"/>
    </xf>
    <xf numFmtId="180" fontId="0" fillId="34" borderId="22" xfId="50" applyNumberFormat="1" applyFont="1" applyFill="1" applyBorder="1" applyAlignment="1">
      <alignment horizontal="center" vertical="center" wrapText="1"/>
    </xf>
    <xf numFmtId="180" fontId="0" fillId="34" borderId="18" xfId="50" applyNumberFormat="1" applyFont="1" applyFill="1" applyBorder="1" applyAlignment="1">
      <alignment horizontal="center" vertical="center" wrapText="1"/>
    </xf>
    <xf numFmtId="180" fontId="0" fillId="34" borderId="15" xfId="50" applyNumberFormat="1" applyFont="1" applyFill="1" applyBorder="1" applyAlignment="1">
      <alignment horizontal="center" vertical="center" wrapText="1"/>
    </xf>
    <xf numFmtId="0" fontId="4" fillId="8" borderId="15" xfId="0" applyFont="1" applyFill="1" applyBorder="1" applyAlignment="1" applyProtection="1">
      <alignment horizontal="left" vertical="center" wrapText="1"/>
      <protection locked="0"/>
    </xf>
    <xf numFmtId="0" fontId="0" fillId="0" borderId="22" xfId="0" applyBorder="1" applyAlignment="1">
      <alignment horizontal="center" vertical="center" wrapText="1"/>
    </xf>
    <xf numFmtId="0" fontId="0" fillId="0" borderId="18" xfId="0" applyBorder="1" applyAlignment="1">
      <alignment horizontal="center" vertical="center" wrapText="1"/>
    </xf>
    <xf numFmtId="14" fontId="0" fillId="0" borderId="17" xfId="0" applyNumberFormat="1" applyBorder="1" applyAlignment="1">
      <alignment horizontal="center" vertical="center" wrapText="1"/>
    </xf>
    <xf numFmtId="0" fontId="0" fillId="0" borderId="17" xfId="0" applyBorder="1" applyAlignment="1">
      <alignment horizontal="center" vertical="center" wrapText="1"/>
    </xf>
    <xf numFmtId="3" fontId="5" fillId="33" borderId="30" xfId="64" applyNumberFormat="1" applyFont="1" applyFill="1" applyBorder="1" applyAlignment="1">
      <alignment horizontal="center" vertical="center" wrapText="1"/>
      <protection/>
    </xf>
    <xf numFmtId="3" fontId="5" fillId="33" borderId="31" xfId="64" applyNumberFormat="1" applyFont="1" applyFill="1" applyBorder="1" applyAlignment="1">
      <alignment horizontal="center" vertical="center" wrapText="1"/>
      <protection/>
    </xf>
    <xf numFmtId="3" fontId="8" fillId="33" borderId="32" xfId="64" applyNumberFormat="1" applyFont="1" applyFill="1" applyBorder="1" applyAlignment="1">
      <alignment horizontal="center" vertical="center" wrapText="1"/>
      <protection/>
    </xf>
    <xf numFmtId="3" fontId="8" fillId="33" borderId="33" xfId="64" applyNumberFormat="1" applyFont="1" applyFill="1" applyBorder="1" applyAlignment="1">
      <alignment horizontal="center" vertical="center" wrapText="1"/>
      <protection/>
    </xf>
    <xf numFmtId="3" fontId="8" fillId="33" borderId="34" xfId="64" applyNumberFormat="1" applyFont="1" applyFill="1" applyBorder="1" applyAlignment="1">
      <alignment horizontal="center" vertical="center" wrapText="1"/>
      <protection/>
    </xf>
    <xf numFmtId="3" fontId="8" fillId="33" borderId="20" xfId="64" applyNumberFormat="1" applyFont="1" applyFill="1" applyBorder="1" applyAlignment="1">
      <alignment horizontal="center" vertical="center" wrapText="1"/>
      <protection/>
    </xf>
    <xf numFmtId="3" fontId="8" fillId="33" borderId="0" xfId="64" applyNumberFormat="1" applyFont="1" applyFill="1" applyBorder="1" applyAlignment="1">
      <alignment horizontal="center" vertical="center" wrapText="1"/>
      <protection/>
    </xf>
    <xf numFmtId="3" fontId="8" fillId="33" borderId="35" xfId="64" applyNumberFormat="1" applyFont="1" applyFill="1" applyBorder="1" applyAlignment="1">
      <alignment horizontal="center" vertical="center" wrapText="1"/>
      <protection/>
    </xf>
    <xf numFmtId="3" fontId="8" fillId="33" borderId="36" xfId="64" applyNumberFormat="1" applyFont="1" applyFill="1" applyBorder="1" applyAlignment="1">
      <alignment horizontal="center" vertical="center" wrapText="1"/>
      <protection/>
    </xf>
    <xf numFmtId="3" fontId="8" fillId="33" borderId="37" xfId="64" applyNumberFormat="1" applyFont="1" applyFill="1" applyBorder="1" applyAlignment="1">
      <alignment horizontal="center" vertical="center" wrapText="1"/>
      <protection/>
    </xf>
    <xf numFmtId="3" fontId="8" fillId="33" borderId="38" xfId="64" applyNumberFormat="1" applyFont="1" applyFill="1" applyBorder="1" applyAlignment="1">
      <alignment horizontal="center" vertical="center" wrapText="1"/>
      <protection/>
    </xf>
    <xf numFmtId="3" fontId="6" fillId="33" borderId="39" xfId="64" applyNumberFormat="1" applyFont="1" applyFill="1" applyBorder="1" applyAlignment="1">
      <alignment horizontal="right" vertical="center" wrapText="1"/>
      <protection/>
    </xf>
    <xf numFmtId="3" fontId="6" fillId="33" borderId="40" xfId="64" applyNumberFormat="1" applyFont="1" applyFill="1" applyBorder="1" applyAlignment="1">
      <alignment horizontal="right" vertical="center" wrapText="1"/>
      <protection/>
    </xf>
    <xf numFmtId="3" fontId="6" fillId="33" borderId="10" xfId="64" applyNumberFormat="1" applyFont="1" applyFill="1" applyBorder="1" applyAlignment="1">
      <alignment horizontal="right" vertical="center" wrapText="1"/>
      <protection/>
    </xf>
    <xf numFmtId="3" fontId="6" fillId="33" borderId="11" xfId="64" applyNumberFormat="1" applyFont="1" applyFill="1" applyBorder="1" applyAlignment="1">
      <alignment horizontal="right" vertical="center" wrapText="1"/>
      <protection/>
    </xf>
    <xf numFmtId="3" fontId="4" fillId="0" borderId="18" xfId="64" applyNumberFormat="1" applyFont="1" applyFill="1" applyBorder="1" applyAlignment="1" applyProtection="1">
      <alignment horizontal="left" vertical="center" wrapText="1"/>
      <protection locked="0"/>
    </xf>
    <xf numFmtId="3" fontId="4" fillId="0" borderId="15" xfId="64" applyNumberFormat="1" applyFont="1" applyFill="1" applyBorder="1" applyAlignment="1" applyProtection="1">
      <alignment horizontal="center" vertical="center" wrapText="1"/>
      <protection locked="0"/>
    </xf>
    <xf numFmtId="0" fontId="1" fillId="0" borderId="21" xfId="0" applyFont="1" applyFill="1" applyBorder="1" applyAlignment="1" applyProtection="1">
      <alignment horizontal="left" vertical="center" wrapText="1"/>
      <protection locked="0"/>
    </xf>
    <xf numFmtId="0" fontId="1" fillId="0" borderId="10" xfId="0" applyFont="1" applyFill="1" applyBorder="1" applyAlignment="1" applyProtection="1">
      <alignment horizontal="left" vertical="center" wrapText="1"/>
      <protection locked="0"/>
    </xf>
    <xf numFmtId="0" fontId="1" fillId="0" borderId="21" xfId="0" applyFont="1" applyFill="1" applyBorder="1" applyAlignment="1">
      <alignment horizontal="left" vertical="center" wrapText="1"/>
    </xf>
    <xf numFmtId="0" fontId="1" fillId="0" borderId="23" xfId="0" applyFont="1" applyFill="1" applyBorder="1" applyAlignment="1">
      <alignment horizontal="left" vertical="center" wrapText="1"/>
    </xf>
    <xf numFmtId="3" fontId="4" fillId="0" borderId="15" xfId="64" applyNumberFormat="1" applyFont="1" applyFill="1" applyBorder="1" applyAlignment="1" applyProtection="1">
      <alignment horizontal="left" vertical="center" wrapText="1"/>
      <protection locked="0"/>
    </xf>
    <xf numFmtId="3" fontId="0" fillId="0" borderId="21" xfId="64" applyNumberFormat="1" applyFont="1" applyFill="1" applyBorder="1" applyAlignment="1">
      <alignment horizontal="left" vertical="center" wrapText="1"/>
      <protection/>
    </xf>
    <xf numFmtId="3" fontId="0" fillId="0" borderId="10" xfId="64" applyNumberFormat="1" applyFont="1" applyFill="1" applyBorder="1" applyAlignment="1">
      <alignment horizontal="left" vertical="center" wrapText="1"/>
      <protection/>
    </xf>
    <xf numFmtId="0" fontId="0" fillId="0" borderId="25" xfId="60" applyFont="1" applyBorder="1" applyAlignment="1" applyProtection="1">
      <alignment horizontal="center" vertical="center" wrapText="1"/>
      <protection locked="0"/>
    </xf>
    <xf numFmtId="0" fontId="0" fillId="0" borderId="29" xfId="60" applyFont="1" applyBorder="1" applyAlignment="1" applyProtection="1">
      <alignment horizontal="center" vertical="center" wrapText="1"/>
      <protection locked="0"/>
    </xf>
    <xf numFmtId="0" fontId="0" fillId="0" borderId="17" xfId="60" applyFont="1" applyBorder="1" applyAlignment="1" applyProtection="1">
      <alignment horizontal="center" vertical="center" wrapText="1"/>
      <protection locked="0"/>
    </xf>
    <xf numFmtId="0" fontId="0" fillId="0" borderId="22" xfId="60" applyFont="1" applyBorder="1" applyAlignment="1" applyProtection="1">
      <alignment horizontal="center" vertical="center" wrapText="1"/>
      <protection locked="0"/>
    </xf>
    <xf numFmtId="178" fontId="0" fillId="0" borderId="17" xfId="60" applyNumberFormat="1" applyFont="1" applyBorder="1" applyAlignment="1" applyProtection="1">
      <alignment horizontal="center" vertical="center" wrapText="1"/>
      <protection locked="0"/>
    </xf>
    <xf numFmtId="178" fontId="0" fillId="0" borderId="22" xfId="60" applyNumberFormat="1" applyFont="1" applyBorder="1" applyAlignment="1" applyProtection="1">
      <alignment horizontal="center" vertical="center" wrapText="1"/>
      <protection locked="0"/>
    </xf>
    <xf numFmtId="14" fontId="0" fillId="0" borderId="22" xfId="0" applyNumberFormat="1" applyBorder="1" applyAlignment="1">
      <alignment horizontal="center" vertical="center" wrapText="1"/>
    </xf>
    <xf numFmtId="3" fontId="1" fillId="35" borderId="17" xfId="64" applyNumberFormat="1" applyFont="1" applyFill="1" applyBorder="1" applyAlignment="1">
      <alignment horizontal="center" vertical="center" wrapText="1"/>
      <protection/>
    </xf>
    <xf numFmtId="3" fontId="1" fillId="35" borderId="22" xfId="64" applyNumberFormat="1" applyFont="1" applyFill="1" applyBorder="1" applyAlignment="1">
      <alignment horizontal="center" vertical="center" wrapText="1"/>
      <protection/>
    </xf>
    <xf numFmtId="0" fontId="0" fillId="40" borderId="21" xfId="60" applyFont="1" applyFill="1" applyBorder="1" applyAlignment="1" applyProtection="1">
      <alignment horizontal="center" vertical="center" wrapText="1"/>
      <protection locked="0"/>
    </xf>
    <xf numFmtId="0" fontId="18" fillId="33" borderId="32" xfId="0" applyFont="1" applyFill="1" applyBorder="1" applyAlignment="1" applyProtection="1">
      <alignment horizontal="center" vertical="center" wrapText="1"/>
      <protection/>
    </xf>
    <xf numFmtId="0" fontId="18" fillId="33" borderId="36" xfId="0" applyFont="1" applyFill="1" applyBorder="1" applyAlignment="1" applyProtection="1">
      <alignment horizontal="center" vertical="center" wrapText="1"/>
      <protection/>
    </xf>
    <xf numFmtId="0" fontId="16" fillId="33" borderId="0" xfId="0" applyFont="1" applyFill="1" applyBorder="1" applyAlignment="1" applyProtection="1">
      <alignment horizontal="center" vertical="center" wrapText="1"/>
      <protection/>
    </xf>
    <xf numFmtId="0" fontId="18" fillId="33" borderId="41" xfId="0" applyFont="1" applyFill="1" applyBorder="1" applyAlignment="1" applyProtection="1">
      <alignment horizontal="left" vertical="center" wrapText="1"/>
      <protection/>
    </xf>
    <xf numFmtId="0" fontId="18" fillId="33" borderId="0" xfId="0" applyFont="1" applyFill="1" applyBorder="1" applyAlignment="1" applyProtection="1">
      <alignment horizontal="left" vertical="center" wrapText="1"/>
      <protection/>
    </xf>
    <xf numFmtId="0" fontId="19" fillId="33" borderId="15" xfId="0" applyFont="1" applyFill="1" applyBorder="1" applyAlignment="1" applyProtection="1">
      <alignment horizontal="center" vertical="center" wrapText="1"/>
      <protection/>
    </xf>
    <xf numFmtId="0" fontId="19" fillId="33" borderId="21" xfId="0" applyFont="1" applyFill="1" applyBorder="1" applyAlignment="1" applyProtection="1">
      <alignment horizontal="center" vertical="center" wrapText="1"/>
      <protection/>
    </xf>
    <xf numFmtId="0" fontId="19" fillId="33" borderId="10" xfId="0" applyFont="1" applyFill="1" applyBorder="1" applyAlignment="1" applyProtection="1">
      <alignment horizontal="center" vertical="center" wrapText="1"/>
      <protection/>
    </xf>
  </cellXfs>
  <cellStyles count="7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Moneda 2" xfId="54"/>
    <cellStyle name="Moneda 3" xfId="55"/>
    <cellStyle name="Moneda 3 2" xfId="56"/>
    <cellStyle name="Moneda 4" xfId="57"/>
    <cellStyle name="Neutral" xfId="58"/>
    <cellStyle name="Normal 2" xfId="59"/>
    <cellStyle name="Normal 2 2" xfId="60"/>
    <cellStyle name="Normal 2 3" xfId="61"/>
    <cellStyle name="Normal 3" xfId="62"/>
    <cellStyle name="Normal 4" xfId="63"/>
    <cellStyle name="Normal 5" xfId="64"/>
    <cellStyle name="Notas" xfId="65"/>
    <cellStyle name="Percent" xfId="66"/>
    <cellStyle name="Porcentaje 2" xfId="67"/>
    <cellStyle name="Porcentaje 2 2" xfId="68"/>
    <cellStyle name="Porcentaje 3" xfId="69"/>
    <cellStyle name="Porcentaje 3 2" xfId="70"/>
    <cellStyle name="Porcentaje 4" xfId="71"/>
    <cellStyle name="Porcentaje 5" xfId="72"/>
    <cellStyle name="Porcentual 2" xfId="73"/>
    <cellStyle name="Porcentual 3" xfId="74"/>
    <cellStyle name="Porcentual 4" xfId="75"/>
    <cellStyle name="Porcentual 4 2" xfId="76"/>
    <cellStyle name="Salida" xfId="77"/>
    <cellStyle name="Texto de advertencia" xfId="78"/>
    <cellStyle name="Texto explicativo" xfId="79"/>
    <cellStyle name="Título" xfId="80"/>
    <cellStyle name="Título 2" xfId="81"/>
    <cellStyle name="Título 3" xfId="82"/>
    <cellStyle name="Total"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chartsheet" Target="chartsheets/sheet3.xml" /><Relationship Id="rId4" Type="http://schemas.openxmlformats.org/officeDocument/2006/relationships/chartsheet" Target="chartsheets/sheet4.xml" /><Relationship Id="rId5" Type="http://schemas.openxmlformats.org/officeDocument/2006/relationships/chartsheet" Target="chartsheets/sheet5.xml" /><Relationship Id="rId6" Type="http://schemas.openxmlformats.org/officeDocument/2006/relationships/chartsheet" Target="chartsheets/sheet6.xml" /><Relationship Id="rId7" Type="http://schemas.openxmlformats.org/officeDocument/2006/relationships/worksheet" Target="worksheets/sheet1.xml" /><Relationship Id="rId8" Type="http://schemas.openxmlformats.org/officeDocument/2006/relationships/worksheet" Target="worksheets/sheet2.xml" /><Relationship Id="rId9" Type="http://schemas.openxmlformats.org/officeDocument/2006/relationships/worksheet" Target="worksheets/sheet3.xml" /><Relationship Id="rId10" Type="http://schemas.openxmlformats.org/officeDocument/2006/relationships/worksheet" Target="worksheets/sheet4.xml" /><Relationship Id="rId11" Type="http://schemas.openxmlformats.org/officeDocument/2006/relationships/worksheet" Target="worksheets/sheet5.xml" /><Relationship Id="rId12" Type="http://schemas.openxmlformats.org/officeDocument/2006/relationships/worksheet" Target="worksheets/sheet6.xml" /><Relationship Id="rId13" Type="http://schemas.openxmlformats.org/officeDocument/2006/relationships/worksheet" Target="worksheets/sheet7.xml" /><Relationship Id="rId14" Type="http://schemas.openxmlformats.org/officeDocument/2006/relationships/worksheet" Target="worksheets/sheet8.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1525"/>
          <c:w val="0.98"/>
          <c:h val="0.882"/>
        </c:manualLayout>
      </c:layout>
      <c:barChart>
        <c:barDir val="col"/>
        <c:grouping val="clustered"/>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Lbls>
            <c:numFmt formatCode="General" sourceLinked="1"/>
            <c:txPr>
              <a:bodyPr vert="horz" rot="0" anchor="ctr"/>
              <a:lstStyle/>
              <a:p>
                <a:pPr algn="ctr">
                  <a:defRPr lang="en-US" cap="none" sz="1100" b="0" i="0" u="none" baseline="0">
                    <a:solidFill>
                      <a:srgbClr val="000000"/>
                    </a:solidFill>
                  </a:defRPr>
                </a:pPr>
              </a:p>
            </c:txPr>
            <c:showLegendKey val="0"/>
            <c:showVal val="1"/>
            <c:showBubbleSize val="0"/>
            <c:showCatName val="0"/>
            <c:showSerName val="0"/>
            <c:showPercent val="0"/>
          </c:dLbls>
          <c:cat>
            <c:strRef>
              <c:f>'PAAC 2022'!#REF!</c:f>
            </c:strRef>
          </c:cat>
          <c:val>
            <c:numRef>
              <c:f>'PAAC 2022'!#REF!</c:f>
            </c:numRef>
          </c:val>
        </c:ser>
        <c:axId val="66176626"/>
        <c:axId val="6513395"/>
      </c:barChart>
      <c:catAx>
        <c:axId val="66176626"/>
        <c:scaling>
          <c:orientation val="minMax"/>
        </c:scaling>
        <c:axPos val="b"/>
        <c:delete val="0"/>
        <c:numFmt formatCode="General" sourceLinked="1"/>
        <c:majorTickMark val="out"/>
        <c:minorTickMark val="none"/>
        <c:tickLblPos val="nextTo"/>
        <c:spPr>
          <a:ln w="3175">
            <a:solidFill>
              <a:srgbClr val="808080"/>
            </a:solidFill>
          </a:ln>
        </c:spPr>
        <c:crossAx val="6513395"/>
        <c:crosses val="autoZero"/>
        <c:auto val="1"/>
        <c:lblOffset val="100"/>
        <c:tickLblSkip val="1"/>
        <c:noMultiLvlLbl val="0"/>
      </c:catAx>
      <c:valAx>
        <c:axId val="651339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6176626"/>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rPr>
              <a:t>1. Gestión Misional y de Gobierno</a:t>
            </a:r>
          </a:p>
        </c:rich>
      </c:tx>
      <c:layout>
        <c:manualLayout>
          <c:xMode val="factor"/>
          <c:yMode val="factor"/>
          <c:x val="-0.001"/>
          <c:y val="-0.00775"/>
        </c:manualLayout>
      </c:layout>
      <c:spPr>
        <a:noFill/>
        <a:ln w="3175">
          <a:noFill/>
        </a:ln>
      </c:spPr>
    </c:title>
    <c:view3D>
      <c:rotX val="15"/>
      <c:hPercent val="65"/>
      <c:rotY val="20"/>
      <c:depthPercent val="100"/>
      <c:rAngAx val="1"/>
    </c:view3D>
    <c:plotArea>
      <c:layout>
        <c:manualLayout>
          <c:xMode val="edge"/>
          <c:yMode val="edge"/>
          <c:x val="0.01575"/>
          <c:y val="0.09125"/>
          <c:w val="0.9565"/>
          <c:h val="0.871"/>
        </c:manualLayout>
      </c:layout>
      <c:bar3DChart>
        <c:barDir val="col"/>
        <c:grouping val="clustered"/>
        <c:varyColors val="1"/>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572A7"/>
              </a:solidFill>
              <a:ln w="3175">
                <a:noFill/>
              </a:ln>
            </c:spPr>
          </c:dPt>
          <c:dPt>
            <c:idx val="1"/>
            <c:invertIfNegative val="0"/>
            <c:spPr>
              <a:solidFill>
                <a:srgbClr val="AA4643"/>
              </a:solidFill>
              <a:ln w="3175">
                <a:noFill/>
              </a:ln>
            </c:spPr>
          </c:dPt>
          <c:dPt>
            <c:idx val="2"/>
            <c:invertIfNegative val="0"/>
            <c:spPr>
              <a:solidFill>
                <a:srgbClr val="89A54E"/>
              </a:solidFill>
              <a:ln w="3175">
                <a:noFill/>
              </a:ln>
            </c:spPr>
          </c:dPt>
          <c:dPt>
            <c:idx val="3"/>
            <c:invertIfNegative val="0"/>
            <c:spPr>
              <a:solidFill>
                <a:srgbClr val="71588F"/>
              </a:solidFill>
              <a:ln w="3175">
                <a:noFill/>
              </a:ln>
            </c:spPr>
          </c:dPt>
          <c:dPt>
            <c:idx val="4"/>
            <c:invertIfNegative val="0"/>
            <c:spPr>
              <a:solidFill>
                <a:srgbClr val="4198AF"/>
              </a:solidFill>
              <a:ln w="3175">
                <a:noFill/>
              </a:ln>
            </c:spPr>
          </c:dPt>
          <c:dPt>
            <c:idx val="5"/>
            <c:invertIfNegative val="0"/>
            <c:spPr>
              <a:solidFill>
                <a:srgbClr val="DB843D"/>
              </a:solidFill>
              <a:ln w="3175">
                <a:noFill/>
              </a:ln>
            </c:spPr>
          </c:dPt>
          <c:dPt>
            <c:idx val="6"/>
            <c:invertIfNegative val="0"/>
            <c:spPr>
              <a:solidFill>
                <a:srgbClr val="93A9CF"/>
              </a:solidFill>
              <a:ln w="3175">
                <a:noFill/>
              </a:ln>
            </c:spPr>
          </c:dPt>
          <c:dLbls>
            <c:dLbl>
              <c:idx val="64"/>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66"/>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69"/>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1050" b="0" i="0" u="none" baseline="0">
                    <a:solidFill>
                      <a:srgbClr val="000000"/>
                    </a:solidFill>
                  </a:defRPr>
                </a:pPr>
              </a:p>
            </c:txPr>
            <c:showLegendKey val="0"/>
            <c:showVal val="1"/>
            <c:showBubbleSize val="0"/>
            <c:showCatName val="0"/>
            <c:showSerName val="0"/>
            <c:showPercent val="0"/>
          </c:dLbls>
          <c:val>
            <c:numRef>
              <c:f>'PAAC 2022'!#REF!</c:f>
              <c:numCache>
                <c:ptCount val="7"/>
                <c:pt idx="0">
                  <c:v>0</c:v>
                </c:pt>
                <c:pt idx="1">
                  <c:v>0</c:v>
                </c:pt>
                <c:pt idx="2">
                  <c:v>0</c:v>
                </c:pt>
                <c:pt idx="3">
                  <c:v>0</c:v>
                </c:pt>
                <c:pt idx="4">
                  <c:v>0</c:v>
                </c:pt>
                <c:pt idx="5">
                  <c:v>0</c:v>
                </c:pt>
                <c:pt idx="6">
                  <c:v>0</c:v>
                </c:pt>
              </c:numCache>
            </c:numRef>
          </c:val>
          <c:shape val="box"/>
        </c:ser>
        <c:shape val="box"/>
        <c:axId val="20717492"/>
        <c:axId val="4459701"/>
      </c:bar3DChart>
      <c:catAx>
        <c:axId val="20717492"/>
        <c:scaling>
          <c:orientation val="minMax"/>
        </c:scaling>
        <c:axPos val="b"/>
        <c:delete val="1"/>
        <c:majorTickMark val="out"/>
        <c:minorTickMark val="none"/>
        <c:tickLblPos val="nextTo"/>
        <c:crossAx val="4459701"/>
        <c:crosses val="autoZero"/>
        <c:auto val="1"/>
        <c:lblOffset val="100"/>
        <c:tickLblSkip val="1"/>
        <c:noMultiLvlLbl val="0"/>
      </c:catAx>
      <c:valAx>
        <c:axId val="4459701"/>
        <c:scaling>
          <c:orientation val="minMax"/>
        </c:scaling>
        <c:axPos val="l"/>
        <c:delete val="0"/>
        <c:numFmt formatCode="General" sourceLinked="1"/>
        <c:majorTickMark val="none"/>
        <c:minorTickMark val="none"/>
        <c:tickLblPos val="nextTo"/>
        <c:spPr>
          <a:ln w="3175">
            <a:solidFill>
              <a:srgbClr val="808080"/>
            </a:solidFill>
          </a:ln>
        </c:spPr>
        <c:crossAx val="20717492"/>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rPr>
              <a:t>2. Transparencia, participación y servicio al ciudadano. </a:t>
            </a:r>
          </a:p>
        </c:rich>
      </c:tx>
      <c:layout>
        <c:manualLayout>
          <c:xMode val="factor"/>
          <c:yMode val="factor"/>
          <c:x val="-0.001"/>
          <c:y val="-0.00775"/>
        </c:manualLayout>
      </c:layout>
      <c:spPr>
        <a:noFill/>
        <a:ln w="3175">
          <a:noFill/>
        </a:ln>
      </c:spPr>
    </c:title>
    <c:view3D>
      <c:rotX val="15"/>
      <c:hPercent val="65"/>
      <c:rotY val="20"/>
      <c:depthPercent val="100"/>
      <c:rAngAx val="1"/>
    </c:view3D>
    <c:plotArea>
      <c:layout>
        <c:manualLayout>
          <c:xMode val="edge"/>
          <c:yMode val="edge"/>
          <c:x val="0.01575"/>
          <c:y val="0.09125"/>
          <c:w val="0.9565"/>
          <c:h val="0.871"/>
        </c:manualLayout>
      </c:layout>
      <c:bar3DChart>
        <c:barDir val="col"/>
        <c:grouping val="clustered"/>
        <c:varyColors val="1"/>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Lbls>
            <c:dLbl>
              <c:idx val="64"/>
              <c:layout>
                <c:manualLayout>
                  <c:x val="0"/>
                  <c:y val="0"/>
                </c:manualLayout>
              </c:layout>
              <c:txPr>
                <a:bodyPr vert="horz" rot="0" anchor="ctr"/>
                <a:lstStyle/>
                <a:p>
                  <a:pPr algn="ctr">
                    <a:defRPr lang="en-US" cap="none" sz="14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66"/>
              <c:layout>
                <c:manualLayout>
                  <c:x val="0"/>
                  <c:y val="0"/>
                </c:manualLayout>
              </c:layout>
              <c:txPr>
                <a:bodyPr vert="horz" rot="0" anchor="ctr"/>
                <a:lstStyle/>
                <a:p>
                  <a:pPr algn="ctr">
                    <a:defRPr lang="en-US" cap="none" sz="14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1400" b="0" i="0" u="none" baseline="0">
                    <a:solidFill>
                      <a:srgbClr val="000000"/>
                    </a:solidFill>
                  </a:defRPr>
                </a:pPr>
              </a:p>
            </c:txPr>
            <c:showLegendKey val="0"/>
            <c:showVal val="1"/>
            <c:showBubbleSize val="0"/>
            <c:showCatName val="0"/>
            <c:showSerName val="0"/>
            <c:showPercent val="0"/>
          </c:dLbls>
          <c:val>
            <c:numRef>
              <c:f>'PAAC 2022'!#REF!</c:f>
            </c:numRef>
          </c:val>
          <c:shape val="box"/>
        </c:ser>
        <c:shape val="box"/>
        <c:axId val="21445110"/>
        <c:axId val="51754871"/>
      </c:bar3DChart>
      <c:catAx>
        <c:axId val="21445110"/>
        <c:scaling>
          <c:orientation val="minMax"/>
        </c:scaling>
        <c:axPos val="b"/>
        <c:delete val="1"/>
        <c:majorTickMark val="out"/>
        <c:minorTickMark val="none"/>
        <c:tickLblPos val="nextTo"/>
        <c:crossAx val="51754871"/>
        <c:crosses val="autoZero"/>
        <c:auto val="1"/>
        <c:lblOffset val="100"/>
        <c:tickLblSkip val="1"/>
        <c:noMultiLvlLbl val="0"/>
      </c:catAx>
      <c:valAx>
        <c:axId val="51754871"/>
        <c:scaling>
          <c:orientation val="minMax"/>
        </c:scaling>
        <c:axPos val="l"/>
        <c:delete val="0"/>
        <c:numFmt formatCode="General" sourceLinked="1"/>
        <c:majorTickMark val="none"/>
        <c:minorTickMark val="none"/>
        <c:tickLblPos val="nextTo"/>
        <c:spPr>
          <a:ln w="3175">
            <a:solidFill>
              <a:srgbClr val="808080"/>
            </a:solidFill>
          </a:ln>
        </c:spPr>
        <c:crossAx val="21445110"/>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rPr>
              <a:t>3. Gestión del Talento Humano</a:t>
            </a:r>
          </a:p>
        </c:rich>
      </c:tx>
      <c:layout>
        <c:manualLayout>
          <c:xMode val="factor"/>
          <c:yMode val="factor"/>
          <c:x val="-0.001"/>
          <c:y val="-0.00775"/>
        </c:manualLayout>
      </c:layout>
      <c:spPr>
        <a:noFill/>
        <a:ln w="3175">
          <a:noFill/>
        </a:ln>
      </c:spPr>
    </c:title>
    <c:view3D>
      <c:rotX val="15"/>
      <c:hPercent val="65"/>
      <c:rotY val="20"/>
      <c:depthPercent val="100"/>
      <c:rAngAx val="1"/>
    </c:view3D>
    <c:plotArea>
      <c:layout>
        <c:manualLayout>
          <c:xMode val="edge"/>
          <c:yMode val="edge"/>
          <c:x val="0.01575"/>
          <c:y val="0.09125"/>
          <c:w val="0.9565"/>
          <c:h val="0.871"/>
        </c:manualLayout>
      </c:layout>
      <c:bar3DChart>
        <c:barDir val="col"/>
        <c:grouping val="clustered"/>
        <c:varyColors val="1"/>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Lbls>
            <c:dLbl>
              <c:idx val="64"/>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66"/>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1200" b="0" i="0" u="none" baseline="0">
                    <a:solidFill>
                      <a:srgbClr val="000000"/>
                    </a:solidFill>
                  </a:defRPr>
                </a:pPr>
              </a:p>
            </c:txPr>
            <c:showLegendKey val="0"/>
            <c:showVal val="1"/>
            <c:showBubbleSize val="0"/>
            <c:showCatName val="0"/>
            <c:showSerName val="0"/>
            <c:showPercent val="0"/>
          </c:dLbls>
          <c:val>
            <c:numRef>
              <c:f>'PAAC 2022'!#REF!</c:f>
            </c:numRef>
          </c:val>
          <c:shape val="box"/>
        </c:ser>
        <c:shape val="box"/>
        <c:axId val="8623416"/>
        <c:axId val="23651129"/>
      </c:bar3DChart>
      <c:catAx>
        <c:axId val="8623416"/>
        <c:scaling>
          <c:orientation val="minMax"/>
        </c:scaling>
        <c:axPos val="b"/>
        <c:delete val="1"/>
        <c:majorTickMark val="out"/>
        <c:minorTickMark val="none"/>
        <c:tickLblPos val="nextTo"/>
        <c:crossAx val="23651129"/>
        <c:crosses val="autoZero"/>
        <c:auto val="1"/>
        <c:lblOffset val="100"/>
        <c:tickLblSkip val="1"/>
        <c:noMultiLvlLbl val="0"/>
      </c:catAx>
      <c:valAx>
        <c:axId val="23651129"/>
        <c:scaling>
          <c:orientation val="minMax"/>
        </c:scaling>
        <c:axPos val="l"/>
        <c:delete val="0"/>
        <c:numFmt formatCode="General" sourceLinked="1"/>
        <c:majorTickMark val="none"/>
        <c:minorTickMark val="none"/>
        <c:tickLblPos val="nextTo"/>
        <c:spPr>
          <a:ln w="3175">
            <a:solidFill>
              <a:srgbClr val="808080"/>
            </a:solidFill>
          </a:ln>
        </c:spPr>
        <c:crossAx val="8623416"/>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rPr>
              <a:t>4. Eficiencia Administrativa</a:t>
            </a:r>
          </a:p>
        </c:rich>
      </c:tx>
      <c:layout>
        <c:manualLayout>
          <c:xMode val="factor"/>
          <c:yMode val="factor"/>
          <c:x val="-0.001"/>
          <c:y val="-0.00775"/>
        </c:manualLayout>
      </c:layout>
      <c:spPr>
        <a:noFill/>
        <a:ln w="3175">
          <a:noFill/>
        </a:ln>
      </c:spPr>
    </c:title>
    <c:view3D>
      <c:rotX val="15"/>
      <c:hPercent val="65"/>
      <c:rotY val="20"/>
      <c:depthPercent val="100"/>
      <c:rAngAx val="1"/>
    </c:view3D>
    <c:plotArea>
      <c:layout>
        <c:manualLayout>
          <c:xMode val="edge"/>
          <c:yMode val="edge"/>
          <c:x val="0.01575"/>
          <c:y val="0.09125"/>
          <c:w val="0.9565"/>
          <c:h val="0.871"/>
        </c:manualLayout>
      </c:layout>
      <c:bar3DChart>
        <c:barDir val="col"/>
        <c:grouping val="clustered"/>
        <c:varyColors val="1"/>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Lbls>
            <c:dLbl>
              <c:idx val="64"/>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66"/>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1200" b="0" i="0" u="none" baseline="0">
                    <a:solidFill>
                      <a:srgbClr val="000000"/>
                    </a:solidFill>
                  </a:defRPr>
                </a:pPr>
              </a:p>
            </c:txPr>
            <c:showLegendKey val="0"/>
            <c:showVal val="1"/>
            <c:showBubbleSize val="0"/>
            <c:showCatName val="0"/>
            <c:showSerName val="0"/>
            <c:showPercent val="0"/>
          </c:dLbls>
          <c:val>
            <c:numRef>
              <c:f>'PAAC 2022'!#REF!</c:f>
            </c:numRef>
          </c:val>
          <c:shape val="box"/>
        </c:ser>
        <c:shape val="box"/>
        <c:axId val="60928378"/>
        <c:axId val="921595"/>
      </c:bar3DChart>
      <c:catAx>
        <c:axId val="60928378"/>
        <c:scaling>
          <c:orientation val="minMax"/>
        </c:scaling>
        <c:axPos val="b"/>
        <c:delete val="1"/>
        <c:majorTickMark val="out"/>
        <c:minorTickMark val="none"/>
        <c:tickLblPos val="nextTo"/>
        <c:crossAx val="921595"/>
        <c:crosses val="autoZero"/>
        <c:auto val="1"/>
        <c:lblOffset val="100"/>
        <c:tickLblSkip val="1"/>
        <c:noMultiLvlLbl val="0"/>
      </c:catAx>
      <c:valAx>
        <c:axId val="921595"/>
        <c:scaling>
          <c:orientation val="minMax"/>
        </c:scaling>
        <c:axPos val="l"/>
        <c:delete val="0"/>
        <c:numFmt formatCode="General" sourceLinked="1"/>
        <c:majorTickMark val="none"/>
        <c:minorTickMark val="none"/>
        <c:tickLblPos val="nextTo"/>
        <c:spPr>
          <a:ln w="3175">
            <a:solidFill>
              <a:srgbClr val="808080"/>
            </a:solidFill>
          </a:ln>
        </c:spPr>
        <c:crossAx val="60928378"/>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rPr>
              <a:t>5. Gestión Financiera</a:t>
            </a:r>
          </a:p>
        </c:rich>
      </c:tx>
      <c:layout>
        <c:manualLayout>
          <c:xMode val="factor"/>
          <c:yMode val="factor"/>
          <c:x val="-0.001"/>
          <c:y val="-0.00775"/>
        </c:manualLayout>
      </c:layout>
      <c:spPr>
        <a:noFill/>
        <a:ln w="3175">
          <a:noFill/>
        </a:ln>
      </c:spPr>
    </c:title>
    <c:view3D>
      <c:rotX val="15"/>
      <c:hPercent val="65"/>
      <c:rotY val="20"/>
      <c:depthPercent val="100"/>
      <c:rAngAx val="1"/>
    </c:view3D>
    <c:plotArea>
      <c:layout>
        <c:manualLayout>
          <c:xMode val="edge"/>
          <c:yMode val="edge"/>
          <c:x val="0.01575"/>
          <c:y val="0.09125"/>
          <c:w val="0.9565"/>
          <c:h val="0.871"/>
        </c:manualLayout>
      </c:layout>
      <c:bar3DChart>
        <c:barDir val="col"/>
        <c:grouping val="clustered"/>
        <c:varyColors val="1"/>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Lbls>
            <c:dLbl>
              <c:idx val="64"/>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66"/>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1200" b="0" i="0" u="none" baseline="0">
                    <a:solidFill>
                      <a:srgbClr val="000000"/>
                    </a:solidFill>
                  </a:defRPr>
                </a:pPr>
              </a:p>
            </c:txPr>
            <c:showLegendKey val="0"/>
            <c:showVal val="1"/>
            <c:showBubbleSize val="0"/>
            <c:showCatName val="0"/>
            <c:showSerName val="0"/>
            <c:showPercent val="0"/>
          </c:dLbls>
          <c:val>
            <c:numRef>
              <c:f>'PAAC 2022'!#REF!</c:f>
            </c:numRef>
          </c:val>
          <c:shape val="box"/>
        </c:ser>
        <c:shape val="box"/>
        <c:axId val="59903676"/>
        <c:axId val="1424829"/>
      </c:bar3DChart>
      <c:catAx>
        <c:axId val="59903676"/>
        <c:scaling>
          <c:orientation val="minMax"/>
        </c:scaling>
        <c:axPos val="b"/>
        <c:delete val="1"/>
        <c:majorTickMark val="out"/>
        <c:minorTickMark val="none"/>
        <c:tickLblPos val="nextTo"/>
        <c:crossAx val="1424829"/>
        <c:crosses val="autoZero"/>
        <c:auto val="1"/>
        <c:lblOffset val="100"/>
        <c:tickLblSkip val="1"/>
        <c:noMultiLvlLbl val="0"/>
      </c:catAx>
      <c:valAx>
        <c:axId val="1424829"/>
        <c:scaling>
          <c:orientation val="minMax"/>
        </c:scaling>
        <c:axPos val="l"/>
        <c:delete val="0"/>
        <c:numFmt formatCode="General" sourceLinked="1"/>
        <c:majorTickMark val="none"/>
        <c:minorTickMark val="none"/>
        <c:tickLblPos val="nextTo"/>
        <c:spPr>
          <a:ln w="3175">
            <a:solidFill>
              <a:srgbClr val="808080"/>
            </a:solidFill>
          </a:ln>
        </c:spPr>
        <c:crossAx val="59903676"/>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1.xml" /></Relationships>
</file>

<file path=xl/chartsheets/sheet1.xml><?xml version="1.0" encoding="utf-8"?>
<chartsheet xmlns="http://schemas.openxmlformats.org/spreadsheetml/2006/main" xmlns:r="http://schemas.openxmlformats.org/officeDocument/2006/relationships">
  <sheetViews>
    <sheetView workbookViewId="0" zoomScale="112"/>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Views>
    <sheetView workbookViewId="0" zoomScale="112"/>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Views>
    <sheetView workbookViewId="0" zoomScale="112"/>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Views>
    <sheetView workbookViewId="0" zoomScale="112"/>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Views>
    <sheetView workbookViewId="0" zoomScale="112"/>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sheetViews>
    <sheetView workbookViewId="0" zoomScale="112"/>
  </sheetViews>
  <pageMargins left="0.7" right="0.7" top="0.75" bottom="0.75" header="0.3" footer="0.3"/>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2.png" /></Relationships>
</file>

<file path=xl/drawings/_rels/drawing14.xml.rels><?xml version="1.0" encoding="utf-8" standalone="yes"?><Relationships xmlns="http://schemas.openxmlformats.org/package/2006/relationships"><Relationship Id="rId1" Type="http://schemas.openxmlformats.org/officeDocument/2006/relationships/image" Target="../media/image2.png" /></Relationships>
</file>

<file path=xl/drawings/_rels/drawing15.xml.rels><?xml version="1.0" encoding="utf-8" standalone="yes"?><Relationships xmlns="http://schemas.openxmlformats.org/package/2006/relationships"><Relationship Id="rId1" Type="http://schemas.openxmlformats.org/officeDocument/2006/relationships/image" Target="../media/image2.png" /></Relationships>
</file>

<file path=xl/drawings/_rels/drawing16.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43950" cy="6172200"/>
    <xdr:graphicFrame>
      <xdr:nvGraphicFramePr>
        <xdr:cNvPr id="1" name="Shape 1025"/>
        <xdr:cNvGraphicFramePr/>
      </xdr:nvGraphicFramePr>
      <xdr:xfrm>
        <a:off x="0" y="0"/>
        <a:ext cx="8743950" cy="6172200"/>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0.61075</cdr:x>
      <cdr:y>0.207</cdr:y>
    </cdr:from>
    <cdr:to>
      <cdr:x>0.719</cdr:x>
      <cdr:y>0.28625</cdr:y>
    </cdr:to>
    <cdr:sp>
      <cdr:nvSpPr>
        <cdr:cNvPr id="1" name="1 Llamada rectangular"/>
        <cdr:cNvSpPr>
          <a:spLocks/>
        </cdr:cNvSpPr>
      </cdr:nvSpPr>
      <cdr:spPr>
        <a:xfrm>
          <a:off x="5334000" y="1276350"/>
          <a:ext cx="942975" cy="485775"/>
        </a:xfrm>
        <a:prstGeom prst="wedgeRectCallout">
          <a:avLst>
            <a:gd name="adj1" fmla="val -20833"/>
            <a:gd name="adj2" fmla="val 73976"/>
          </a:avLst>
        </a:prstGeom>
        <a:solidFill>
          <a:srgbClr val="FFFFFF"/>
        </a:solidFill>
        <a:ln w="9525" cmpd="sng">
          <a:solidFill>
            <a:srgbClr val="000000"/>
          </a:solidFill>
          <a:headEnd type="none"/>
          <a:tailEnd type="none"/>
        </a:ln>
      </cdr:spPr>
      <cdr:txBody>
        <a:bodyPr vertOverflow="clip" wrap="square" lIns="18288" tIns="0" rIns="0" bIns="0"/>
        <a:p>
          <a:pPr algn="l">
            <a:defRPr/>
          </a:pPr>
          <a:r>
            <a:rPr lang="en-US" cap="none" sz="1100" b="0" i="0" u="none" baseline="0">
              <a:solidFill>
                <a:srgbClr val="000000"/>
              </a:solidFill>
            </a:rPr>
            <a:t>Depuración inventario</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43950" cy="6172200"/>
    <xdr:graphicFrame>
      <xdr:nvGraphicFramePr>
        <xdr:cNvPr id="1" name="Shape 1025"/>
        <xdr:cNvGraphicFramePr/>
      </xdr:nvGraphicFramePr>
      <xdr:xfrm>
        <a:off x="0" y="0"/>
        <a:ext cx="8743950" cy="6172200"/>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314325</xdr:colOff>
      <xdr:row>0</xdr:row>
      <xdr:rowOff>28575</xdr:rowOff>
    </xdr:from>
    <xdr:to>
      <xdr:col>0</xdr:col>
      <xdr:colOff>1276350</xdr:colOff>
      <xdr:row>3</xdr:row>
      <xdr:rowOff>200025</xdr:rowOff>
    </xdr:to>
    <xdr:pic>
      <xdr:nvPicPr>
        <xdr:cNvPr id="1" name="2 Imagen"/>
        <xdr:cNvPicPr preferRelativeResize="1">
          <a:picLocks noChangeAspect="1"/>
        </xdr:cNvPicPr>
      </xdr:nvPicPr>
      <xdr:blipFill>
        <a:blip r:embed="rId1"/>
        <a:stretch>
          <a:fillRect/>
        </a:stretch>
      </xdr:blipFill>
      <xdr:spPr>
        <a:xfrm>
          <a:off x="314325" y="28575"/>
          <a:ext cx="962025" cy="8953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28575</xdr:rowOff>
    </xdr:from>
    <xdr:to>
      <xdr:col>0</xdr:col>
      <xdr:colOff>990600</xdr:colOff>
      <xdr:row>3</xdr:row>
      <xdr:rowOff>133350</xdr:rowOff>
    </xdr:to>
    <xdr:pic>
      <xdr:nvPicPr>
        <xdr:cNvPr id="1" name="Picture 1"/>
        <xdr:cNvPicPr preferRelativeResize="1">
          <a:picLocks noChangeAspect="1"/>
        </xdr:cNvPicPr>
      </xdr:nvPicPr>
      <xdr:blipFill>
        <a:blip r:embed="rId1"/>
        <a:stretch>
          <a:fillRect/>
        </a:stretch>
      </xdr:blipFill>
      <xdr:spPr>
        <a:xfrm>
          <a:off x="180975" y="28575"/>
          <a:ext cx="809625" cy="6858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28575</xdr:rowOff>
    </xdr:from>
    <xdr:to>
      <xdr:col>0</xdr:col>
      <xdr:colOff>990600</xdr:colOff>
      <xdr:row>3</xdr:row>
      <xdr:rowOff>133350</xdr:rowOff>
    </xdr:to>
    <xdr:pic>
      <xdr:nvPicPr>
        <xdr:cNvPr id="1" name="Picture 1"/>
        <xdr:cNvPicPr preferRelativeResize="1">
          <a:picLocks noChangeAspect="1"/>
        </xdr:cNvPicPr>
      </xdr:nvPicPr>
      <xdr:blipFill>
        <a:blip r:embed="rId1"/>
        <a:stretch>
          <a:fillRect/>
        </a:stretch>
      </xdr:blipFill>
      <xdr:spPr>
        <a:xfrm>
          <a:off x="180975" y="28575"/>
          <a:ext cx="809625" cy="685800"/>
        </a:xfrm>
        <a:prstGeom prst="rect">
          <a:avLst/>
        </a:prstGeom>
        <a:noFill/>
        <a:ln w="9525" cmpd="sng">
          <a:noFill/>
        </a:ln>
      </xdr:spPr>
    </xdr:pic>
    <xdr:clientData/>
  </xdr:twoCellAnchor>
  <xdr:twoCellAnchor>
    <xdr:from>
      <xdr:col>0</xdr:col>
      <xdr:colOff>180975</xdr:colOff>
      <xdr:row>0</xdr:row>
      <xdr:rowOff>28575</xdr:rowOff>
    </xdr:from>
    <xdr:to>
      <xdr:col>0</xdr:col>
      <xdr:colOff>990600</xdr:colOff>
      <xdr:row>3</xdr:row>
      <xdr:rowOff>133350</xdr:rowOff>
    </xdr:to>
    <xdr:pic>
      <xdr:nvPicPr>
        <xdr:cNvPr id="2" name="Picture 1"/>
        <xdr:cNvPicPr preferRelativeResize="1">
          <a:picLocks noChangeAspect="1"/>
        </xdr:cNvPicPr>
      </xdr:nvPicPr>
      <xdr:blipFill>
        <a:blip r:embed="rId1"/>
        <a:stretch>
          <a:fillRect/>
        </a:stretch>
      </xdr:blipFill>
      <xdr:spPr>
        <a:xfrm>
          <a:off x="180975" y="28575"/>
          <a:ext cx="809625" cy="685800"/>
        </a:xfrm>
        <a:prstGeom prst="rect">
          <a:avLst/>
        </a:prstGeom>
        <a:noFill/>
        <a:ln w="9525" cmpd="sng">
          <a:noFill/>
        </a:ln>
      </xdr:spPr>
    </xdr:pic>
    <xdr:clientData/>
  </xdr:twoCellAnchor>
  <xdr:twoCellAnchor>
    <xdr:from>
      <xdr:col>0</xdr:col>
      <xdr:colOff>180975</xdr:colOff>
      <xdr:row>0</xdr:row>
      <xdr:rowOff>28575</xdr:rowOff>
    </xdr:from>
    <xdr:to>
      <xdr:col>0</xdr:col>
      <xdr:colOff>990600</xdr:colOff>
      <xdr:row>3</xdr:row>
      <xdr:rowOff>133350</xdr:rowOff>
    </xdr:to>
    <xdr:pic>
      <xdr:nvPicPr>
        <xdr:cNvPr id="3" name="Picture 1"/>
        <xdr:cNvPicPr preferRelativeResize="1">
          <a:picLocks noChangeAspect="1"/>
        </xdr:cNvPicPr>
      </xdr:nvPicPr>
      <xdr:blipFill>
        <a:blip r:embed="rId1"/>
        <a:stretch>
          <a:fillRect/>
        </a:stretch>
      </xdr:blipFill>
      <xdr:spPr>
        <a:xfrm>
          <a:off x="180975" y="28575"/>
          <a:ext cx="809625" cy="6858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28575</xdr:rowOff>
    </xdr:from>
    <xdr:to>
      <xdr:col>0</xdr:col>
      <xdr:colOff>990600</xdr:colOff>
      <xdr:row>3</xdr:row>
      <xdr:rowOff>133350</xdr:rowOff>
    </xdr:to>
    <xdr:pic>
      <xdr:nvPicPr>
        <xdr:cNvPr id="1" name="Picture 1"/>
        <xdr:cNvPicPr preferRelativeResize="1">
          <a:picLocks noChangeAspect="1"/>
        </xdr:cNvPicPr>
      </xdr:nvPicPr>
      <xdr:blipFill>
        <a:blip r:embed="rId1"/>
        <a:stretch>
          <a:fillRect/>
        </a:stretch>
      </xdr:blipFill>
      <xdr:spPr>
        <a:xfrm>
          <a:off x="180975" y="28575"/>
          <a:ext cx="809625" cy="685800"/>
        </a:xfrm>
        <a:prstGeom prst="rect">
          <a:avLst/>
        </a:prstGeom>
        <a:noFill/>
        <a:ln w="9525" cmpd="sng">
          <a:noFill/>
        </a:ln>
      </xdr:spPr>
    </xdr:pic>
    <xdr:clientData/>
  </xdr:twoCellAnchor>
  <xdr:twoCellAnchor>
    <xdr:from>
      <xdr:col>0</xdr:col>
      <xdr:colOff>180975</xdr:colOff>
      <xdr:row>0</xdr:row>
      <xdr:rowOff>28575</xdr:rowOff>
    </xdr:from>
    <xdr:to>
      <xdr:col>0</xdr:col>
      <xdr:colOff>990600</xdr:colOff>
      <xdr:row>3</xdr:row>
      <xdr:rowOff>133350</xdr:rowOff>
    </xdr:to>
    <xdr:pic>
      <xdr:nvPicPr>
        <xdr:cNvPr id="2" name="Picture 1"/>
        <xdr:cNvPicPr preferRelativeResize="1">
          <a:picLocks noChangeAspect="1"/>
        </xdr:cNvPicPr>
      </xdr:nvPicPr>
      <xdr:blipFill>
        <a:blip r:embed="rId1"/>
        <a:stretch>
          <a:fillRect/>
        </a:stretch>
      </xdr:blipFill>
      <xdr:spPr>
        <a:xfrm>
          <a:off x="180975" y="28575"/>
          <a:ext cx="809625" cy="6858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28575</xdr:rowOff>
    </xdr:from>
    <xdr:to>
      <xdr:col>0</xdr:col>
      <xdr:colOff>990600</xdr:colOff>
      <xdr:row>3</xdr:row>
      <xdr:rowOff>133350</xdr:rowOff>
    </xdr:to>
    <xdr:pic>
      <xdr:nvPicPr>
        <xdr:cNvPr id="1" name="Picture 1"/>
        <xdr:cNvPicPr preferRelativeResize="1">
          <a:picLocks noChangeAspect="1"/>
        </xdr:cNvPicPr>
      </xdr:nvPicPr>
      <xdr:blipFill>
        <a:blip r:embed="rId1"/>
        <a:stretch>
          <a:fillRect/>
        </a:stretch>
      </xdr:blipFill>
      <xdr:spPr>
        <a:xfrm>
          <a:off x="180975" y="28575"/>
          <a:ext cx="809625" cy="685800"/>
        </a:xfrm>
        <a:prstGeom prst="rect">
          <a:avLst/>
        </a:prstGeom>
        <a:noFill/>
        <a:ln w="9525" cmpd="sng">
          <a:noFill/>
        </a:ln>
      </xdr:spPr>
    </xdr:pic>
    <xdr:clientData/>
  </xdr:twoCellAnchor>
  <xdr:twoCellAnchor>
    <xdr:from>
      <xdr:col>0</xdr:col>
      <xdr:colOff>180975</xdr:colOff>
      <xdr:row>0</xdr:row>
      <xdr:rowOff>28575</xdr:rowOff>
    </xdr:from>
    <xdr:to>
      <xdr:col>0</xdr:col>
      <xdr:colOff>990600</xdr:colOff>
      <xdr:row>3</xdr:row>
      <xdr:rowOff>133350</xdr:rowOff>
    </xdr:to>
    <xdr:pic>
      <xdr:nvPicPr>
        <xdr:cNvPr id="2" name="Picture 1"/>
        <xdr:cNvPicPr preferRelativeResize="1">
          <a:picLocks noChangeAspect="1"/>
        </xdr:cNvPicPr>
      </xdr:nvPicPr>
      <xdr:blipFill>
        <a:blip r:embed="rId1"/>
        <a:stretch>
          <a:fillRect/>
        </a:stretch>
      </xdr:blipFill>
      <xdr:spPr>
        <a:xfrm>
          <a:off x="180975" y="28575"/>
          <a:ext cx="809625" cy="68580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0.1765</cdr:x>
      <cdr:y>0.30175</cdr:y>
    </cdr:from>
    <cdr:to>
      <cdr:x>0.24925</cdr:x>
      <cdr:y>0.3845</cdr:y>
    </cdr:to>
    <cdr:sp>
      <cdr:nvSpPr>
        <cdr:cNvPr id="1" name="1 Llamada rectangular"/>
        <cdr:cNvSpPr>
          <a:spLocks/>
        </cdr:cNvSpPr>
      </cdr:nvSpPr>
      <cdr:spPr>
        <a:xfrm>
          <a:off x="1543050" y="1857375"/>
          <a:ext cx="638175" cy="514350"/>
        </a:xfrm>
        <a:prstGeom prst="wedgeRectCallout">
          <a:avLst>
            <a:gd name="adj1" fmla="val -20833"/>
            <a:gd name="adj2" fmla="val 73976"/>
          </a:avLst>
        </a:prstGeom>
        <a:solidFill>
          <a:srgbClr val="FFFFFF"/>
        </a:solidFill>
        <a:ln w="9525" cmpd="sng">
          <a:solidFill>
            <a:srgbClr val="000000"/>
          </a:solidFill>
          <a:headEnd type="none"/>
          <a:tailEnd type="none"/>
        </a:ln>
      </cdr:spPr>
      <cdr:txBody>
        <a:bodyPr vertOverflow="clip" wrap="square" lIns="18288" tIns="0" rIns="0" bIns="0"/>
        <a:p>
          <a:pPr algn="l">
            <a:defRPr/>
          </a:pPr>
          <a:r>
            <a:rPr lang="en-US" cap="none" sz="1100" b="0" i="0" u="none" baseline="0">
              <a:solidFill>
                <a:srgbClr val="000000"/>
              </a:solidFill>
            </a:rPr>
            <a:t>Drectiva</a:t>
          </a:r>
          <a:r>
            <a:rPr lang="en-US" cap="none" sz="1100" b="0" i="0" u="none" baseline="0">
              <a:solidFill>
                <a:srgbClr val="000000"/>
              </a:solidFill>
            </a:rPr>
            <a:t> Grupos de rescate</a:t>
          </a:r>
        </a:p>
      </cdr:txBody>
    </cdr:sp>
  </cdr:relSizeAnchor>
  <cdr:relSizeAnchor xmlns:cdr="http://schemas.openxmlformats.org/drawingml/2006/chartDrawing">
    <cdr:from>
      <cdr:x>0.83575</cdr:x>
      <cdr:y>0.38975</cdr:y>
    </cdr:from>
    <cdr:to>
      <cdr:x>0.9085</cdr:x>
      <cdr:y>0.47175</cdr:y>
    </cdr:to>
    <cdr:sp>
      <cdr:nvSpPr>
        <cdr:cNvPr id="2" name="1 Llamada rectangular"/>
        <cdr:cNvSpPr>
          <a:spLocks/>
        </cdr:cNvSpPr>
      </cdr:nvSpPr>
      <cdr:spPr>
        <a:xfrm>
          <a:off x="7305675" y="2400300"/>
          <a:ext cx="638175" cy="504825"/>
        </a:xfrm>
        <a:prstGeom prst="wedgeRectCallout">
          <a:avLst>
            <a:gd name="adj1" fmla="val -20833"/>
            <a:gd name="adj2" fmla="val 73976"/>
          </a:avLst>
        </a:prstGeom>
        <a:solidFill>
          <a:srgbClr val="FFFFFF"/>
        </a:solidFill>
        <a:ln w="9525" cmpd="sng">
          <a:solidFill>
            <a:srgbClr val="000000"/>
          </a:solidFill>
          <a:headEnd type="none"/>
          <a:tailEnd type="none"/>
        </a:ln>
      </cdr:spPr>
      <cdr:txBody>
        <a:bodyPr vertOverflow="clip" wrap="square" lIns="18288" tIns="0" rIns="0" bIns="0"/>
        <a:p>
          <a:pPr algn="l">
            <a:defRPr/>
          </a:pPr>
          <a:r>
            <a:rPr lang="en-US" cap="none" sz="1100" b="0" i="0" u="none" baseline="0">
              <a:solidFill>
                <a:srgbClr val="000000"/>
              </a:solidFill>
            </a:rPr>
            <a:t>Alianza con UMNG</a:t>
          </a:r>
        </a:p>
      </cdr:txBody>
    </cdr:sp>
  </cdr:relSizeAnchor>
  <cdr:relSizeAnchor xmlns:cdr="http://schemas.openxmlformats.org/drawingml/2006/chartDrawing">
    <cdr:from>
      <cdr:x>0.8865</cdr:x>
      <cdr:y>0.53525</cdr:y>
    </cdr:from>
    <cdr:to>
      <cdr:x>0.9715</cdr:x>
      <cdr:y>0.618</cdr:y>
    </cdr:to>
    <cdr:sp>
      <cdr:nvSpPr>
        <cdr:cNvPr id="3" name="1 Llamada rectangular"/>
        <cdr:cNvSpPr>
          <a:spLocks/>
        </cdr:cNvSpPr>
      </cdr:nvSpPr>
      <cdr:spPr>
        <a:xfrm>
          <a:off x="7743825" y="3295650"/>
          <a:ext cx="742950" cy="514350"/>
        </a:xfrm>
        <a:prstGeom prst="wedgeRectCallout">
          <a:avLst>
            <a:gd name="adj1" fmla="val -20833"/>
            <a:gd name="adj2" fmla="val 73976"/>
          </a:avLst>
        </a:prstGeom>
        <a:solidFill>
          <a:srgbClr val="FFFFFF"/>
        </a:solidFill>
        <a:ln w="9525" cmpd="sng">
          <a:solidFill>
            <a:srgbClr val="000000"/>
          </a:solidFill>
          <a:headEnd type="none"/>
          <a:tailEnd type="none"/>
        </a:ln>
      </cdr:spPr>
      <cdr:txBody>
        <a:bodyPr vertOverflow="clip" wrap="square" lIns="18288" tIns="0" rIns="0" bIns="0"/>
        <a:p>
          <a:pPr algn="l">
            <a:defRPr/>
          </a:pPr>
          <a:r>
            <a:rPr lang="en-US" cap="none" sz="1100" b="0" i="0" u="none" baseline="0">
              <a:solidFill>
                <a:srgbClr val="000000"/>
              </a:solidFill>
            </a:rPr>
            <a:t>Programa Guarda -bosques</a:t>
          </a:r>
        </a:p>
      </cdr:txBody>
    </cdr:sp>
  </cdr:relSizeAnchor>
  <cdr:relSizeAnchor xmlns:cdr="http://schemas.openxmlformats.org/drawingml/2006/chartDrawing">
    <cdr:from>
      <cdr:x>0.5075</cdr:x>
      <cdr:y>0.246</cdr:y>
    </cdr:from>
    <cdr:to>
      <cdr:x>0.58025</cdr:x>
      <cdr:y>0.328</cdr:y>
    </cdr:to>
    <cdr:sp>
      <cdr:nvSpPr>
        <cdr:cNvPr id="4" name="1 Llamada rectangular"/>
        <cdr:cNvSpPr>
          <a:spLocks/>
        </cdr:cNvSpPr>
      </cdr:nvSpPr>
      <cdr:spPr>
        <a:xfrm>
          <a:off x="4429125" y="1514475"/>
          <a:ext cx="638175" cy="504825"/>
        </a:xfrm>
        <a:prstGeom prst="wedgeRectCallout">
          <a:avLst>
            <a:gd name="adj1" fmla="val -20833"/>
            <a:gd name="adj2" fmla="val 73976"/>
          </a:avLst>
        </a:prstGeom>
        <a:solidFill>
          <a:srgbClr val="FFFFFF"/>
        </a:solidFill>
        <a:ln w="9525" cmpd="sng">
          <a:solidFill>
            <a:srgbClr val="000000"/>
          </a:solidFill>
          <a:headEnd type="none"/>
          <a:tailEnd type="none"/>
        </a:ln>
      </cdr:spPr>
      <cdr:txBody>
        <a:bodyPr vertOverflow="clip" wrap="square" lIns="18288" tIns="0" rIns="0" bIns="0"/>
        <a:p>
          <a:pPr algn="l">
            <a:defRPr/>
          </a:pPr>
          <a:r>
            <a:rPr lang="en-US" cap="none" sz="1100" b="0" i="0" u="none" baseline="0">
              <a:solidFill>
                <a:srgbClr val="000000"/>
              </a:solidFill>
            </a:rPr>
            <a:t>Plan de Medios</a:t>
          </a:r>
        </a:p>
      </cdr:txBody>
    </cdr:sp>
  </cdr:relSizeAnchor>
  <cdr:relSizeAnchor xmlns:cdr="http://schemas.openxmlformats.org/drawingml/2006/chartDrawing">
    <cdr:from>
      <cdr:x>0.91325</cdr:x>
      <cdr:y>0.25475</cdr:y>
    </cdr:from>
    <cdr:to>
      <cdr:x>0.986</cdr:x>
      <cdr:y>0.3375</cdr:y>
    </cdr:to>
    <cdr:sp>
      <cdr:nvSpPr>
        <cdr:cNvPr id="5" name="1 Llamada rectangular"/>
        <cdr:cNvSpPr>
          <a:spLocks/>
        </cdr:cNvSpPr>
      </cdr:nvSpPr>
      <cdr:spPr>
        <a:xfrm>
          <a:off x="7981950" y="1571625"/>
          <a:ext cx="638175" cy="514350"/>
        </a:xfrm>
        <a:prstGeom prst="wedgeRectCallout">
          <a:avLst>
            <a:gd name="adj1" fmla="val -20833"/>
            <a:gd name="adj2" fmla="val 73976"/>
          </a:avLst>
        </a:prstGeom>
        <a:solidFill>
          <a:srgbClr val="FFFFFF"/>
        </a:solidFill>
        <a:ln w="9525" cmpd="sng">
          <a:solidFill>
            <a:srgbClr val="000000"/>
          </a:solidFill>
          <a:headEnd type="none"/>
          <a:tailEnd type="none"/>
        </a:ln>
      </cdr:spPr>
      <cdr:txBody>
        <a:bodyPr vertOverflow="clip" wrap="square" lIns="18288" tIns="0" rIns="0" bIns="0"/>
        <a:p>
          <a:pPr algn="l">
            <a:defRPr/>
          </a:pPr>
          <a:r>
            <a:rPr lang="en-US" cap="none" sz="1100" b="0" i="0" u="none" baseline="0">
              <a:solidFill>
                <a:srgbClr val="000000"/>
              </a:solidFill>
            </a:rPr>
            <a:t>Modif.</a:t>
          </a:r>
          <a:r>
            <a:rPr lang="en-US" cap="none" sz="1100" b="0" i="0" u="none" baseline="0">
              <a:solidFill>
                <a:srgbClr val="000000"/>
              </a:solidFill>
            </a:rPr>
            <a:t> Consejo Directivo</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43950" cy="6172200"/>
    <xdr:graphicFrame>
      <xdr:nvGraphicFramePr>
        <xdr:cNvPr id="1" name="Shape 1025"/>
        <xdr:cNvGraphicFramePr/>
      </xdr:nvGraphicFramePr>
      <xdr:xfrm>
        <a:off x="0" y="0"/>
        <a:ext cx="8743950" cy="61722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0.07125</cdr:x>
      <cdr:y>0.16325</cdr:y>
    </cdr:from>
    <cdr:to>
      <cdr:x>0.14975</cdr:x>
      <cdr:y>0.2425</cdr:y>
    </cdr:to>
    <cdr:sp>
      <cdr:nvSpPr>
        <cdr:cNvPr id="1" name="1 Llamada rectangular"/>
        <cdr:cNvSpPr>
          <a:spLocks/>
        </cdr:cNvSpPr>
      </cdr:nvSpPr>
      <cdr:spPr>
        <a:xfrm>
          <a:off x="619125" y="1000125"/>
          <a:ext cx="685800" cy="485775"/>
        </a:xfrm>
        <a:prstGeom prst="wedgeRectCallout">
          <a:avLst>
            <a:gd name="adj1" fmla="val -20833"/>
            <a:gd name="adj2" fmla="val 73976"/>
          </a:avLst>
        </a:prstGeom>
        <a:solidFill>
          <a:srgbClr val="FFFFFF"/>
        </a:solidFill>
        <a:ln w="9525" cmpd="sng">
          <a:solidFill>
            <a:srgbClr val="000000"/>
          </a:solidFill>
          <a:headEnd type="none"/>
          <a:tailEnd type="none"/>
        </a:ln>
      </cdr:spPr>
      <cdr:txBody>
        <a:bodyPr vertOverflow="clip" wrap="square" lIns="18288" tIns="0" rIns="0" bIns="0"/>
        <a:p>
          <a:pPr algn="l">
            <a:defRPr/>
          </a:pPr>
          <a:r>
            <a:rPr lang="en-US" cap="none" sz="1100" b="0" i="0" u="none" baseline="0">
              <a:solidFill>
                <a:srgbClr val="000000"/>
              </a:solidFill>
            </a:rPr>
            <a:t>Estrategia Rend. de Cuentas</a:t>
          </a:r>
        </a:p>
      </cdr:txBody>
    </cdr:sp>
  </cdr:relSizeAnchor>
  <cdr:relSizeAnchor xmlns:cdr="http://schemas.openxmlformats.org/drawingml/2006/chartDrawing">
    <cdr:from>
      <cdr:x>0.3105</cdr:x>
      <cdr:y>0.27225</cdr:y>
    </cdr:from>
    <cdr:to>
      <cdr:x>0.406</cdr:x>
      <cdr:y>0.35225</cdr:y>
    </cdr:to>
    <cdr:sp>
      <cdr:nvSpPr>
        <cdr:cNvPr id="2" name="1 Llamada rectangular"/>
        <cdr:cNvSpPr>
          <a:spLocks/>
        </cdr:cNvSpPr>
      </cdr:nvSpPr>
      <cdr:spPr>
        <a:xfrm>
          <a:off x="2714625" y="1676400"/>
          <a:ext cx="838200" cy="495300"/>
        </a:xfrm>
        <a:prstGeom prst="wedgeRectCallout">
          <a:avLst>
            <a:gd name="adj1" fmla="val -20833"/>
            <a:gd name="adj2" fmla="val 73976"/>
          </a:avLst>
        </a:prstGeom>
        <a:solidFill>
          <a:srgbClr val="FFFFFF"/>
        </a:solidFill>
        <a:ln w="9525" cmpd="sng">
          <a:solidFill>
            <a:srgbClr val="000000"/>
          </a:solidFill>
          <a:headEnd type="none"/>
          <a:tailEnd type="none"/>
        </a:ln>
      </cdr:spPr>
      <cdr:txBody>
        <a:bodyPr vertOverflow="clip" wrap="square" lIns="18288" tIns="0" rIns="0" bIns="0"/>
        <a:p>
          <a:pPr algn="ctr">
            <a:defRPr/>
          </a:pPr>
          <a:r>
            <a:rPr lang="en-US" cap="none" sz="1100" b="0" i="0" u="none" baseline="0">
              <a:solidFill>
                <a:srgbClr val="000000"/>
              </a:solidFill>
            </a:rPr>
            <a:t>Cultura y servicio al ciudadano</a:t>
          </a:r>
        </a:p>
      </cdr:txBody>
    </cdr:sp>
  </cdr:relSizeAnchor>
  <cdr:relSizeAnchor xmlns:cdr="http://schemas.openxmlformats.org/drawingml/2006/chartDrawing">
    <cdr:from>
      <cdr:x>0.6205</cdr:x>
      <cdr:y>0.47075</cdr:y>
    </cdr:from>
    <cdr:to>
      <cdr:x>0.74475</cdr:x>
      <cdr:y>0.55025</cdr:y>
    </cdr:to>
    <cdr:sp>
      <cdr:nvSpPr>
        <cdr:cNvPr id="3" name="1 Llamada rectangular"/>
        <cdr:cNvSpPr>
          <a:spLocks/>
        </cdr:cNvSpPr>
      </cdr:nvSpPr>
      <cdr:spPr>
        <a:xfrm>
          <a:off x="5419725" y="2905125"/>
          <a:ext cx="1085850" cy="495300"/>
        </a:xfrm>
        <a:prstGeom prst="wedgeRectCallout">
          <a:avLst>
            <a:gd name="adj1" fmla="val -20833"/>
            <a:gd name="adj2" fmla="val 73976"/>
          </a:avLst>
        </a:prstGeom>
        <a:solidFill>
          <a:srgbClr val="FFFFFF"/>
        </a:solidFill>
        <a:ln w="9525" cmpd="sng">
          <a:solidFill>
            <a:srgbClr val="000000"/>
          </a:solidFill>
          <a:headEnd type="none"/>
          <a:tailEnd type="none"/>
        </a:ln>
      </cdr:spPr>
      <cdr:txBody>
        <a:bodyPr vertOverflow="clip" wrap="square" lIns="18288" tIns="0" rIns="0" bIns="0"/>
        <a:p>
          <a:pPr algn="l">
            <a:defRPr/>
          </a:pPr>
          <a:r>
            <a:rPr lang="en-US" cap="none" sz="1100" b="0" i="0" u="none" baseline="0">
              <a:solidFill>
                <a:srgbClr val="000000"/>
              </a:solidFill>
            </a:rPr>
            <a:t> Política de tratamiento de datos personales</a:t>
          </a:r>
        </a:p>
      </cdr:txBody>
    </cdr:sp>
  </cdr:relSizeAnchor>
  <cdr:relSizeAnchor xmlns:cdr="http://schemas.openxmlformats.org/drawingml/2006/chartDrawing">
    <cdr:from>
      <cdr:x>0.4855</cdr:x>
      <cdr:y>0.1755</cdr:y>
    </cdr:from>
    <cdr:to>
      <cdr:x>0.564</cdr:x>
      <cdr:y>0.25475</cdr:y>
    </cdr:to>
    <cdr:sp>
      <cdr:nvSpPr>
        <cdr:cNvPr id="4" name="1 Llamada rectangular"/>
        <cdr:cNvSpPr>
          <a:spLocks/>
        </cdr:cNvSpPr>
      </cdr:nvSpPr>
      <cdr:spPr>
        <a:xfrm>
          <a:off x="4238625" y="1076325"/>
          <a:ext cx="685800" cy="485775"/>
        </a:xfrm>
        <a:prstGeom prst="wedgeRectCallout">
          <a:avLst>
            <a:gd name="adj1" fmla="val -20833"/>
            <a:gd name="adj2" fmla="val 73976"/>
          </a:avLst>
        </a:prstGeom>
        <a:solidFill>
          <a:srgbClr val="FFFFFF"/>
        </a:solidFill>
        <a:ln w="9525" cmpd="sng">
          <a:solidFill>
            <a:srgbClr val="000000"/>
          </a:solidFill>
          <a:headEnd type="none"/>
          <a:tailEnd type="none"/>
        </a:ln>
      </cdr:spPr>
      <cdr:txBody>
        <a:bodyPr vertOverflow="clip" wrap="square" lIns="18288" tIns="0" rIns="0" bIns="0"/>
        <a:p>
          <a:pPr algn="l">
            <a:defRPr/>
          </a:pPr>
          <a:r>
            <a:rPr lang="en-US" cap="none" sz="1100" b="0" i="0" u="none" baseline="0">
              <a:solidFill>
                <a:srgbClr val="000000"/>
              </a:solidFill>
            </a:rPr>
            <a:t>Aplicativo PQRD</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43950" cy="6172200"/>
    <xdr:graphicFrame>
      <xdr:nvGraphicFramePr>
        <xdr:cNvPr id="1" name="Shape 1025"/>
        <xdr:cNvGraphicFramePr/>
      </xdr:nvGraphicFramePr>
      <xdr:xfrm>
        <a:off x="0" y="0"/>
        <a:ext cx="8743950" cy="61722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0.074</cdr:x>
      <cdr:y>0.21025</cdr:y>
    </cdr:from>
    <cdr:to>
      <cdr:x>0.1525</cdr:x>
      <cdr:y>0.28975</cdr:y>
    </cdr:to>
    <cdr:sp>
      <cdr:nvSpPr>
        <cdr:cNvPr id="1" name="1 Llamada rectangular"/>
        <cdr:cNvSpPr>
          <a:spLocks/>
        </cdr:cNvSpPr>
      </cdr:nvSpPr>
      <cdr:spPr>
        <a:xfrm>
          <a:off x="638175" y="1295400"/>
          <a:ext cx="685800" cy="495300"/>
        </a:xfrm>
        <a:prstGeom prst="wedgeRectCallout">
          <a:avLst>
            <a:gd name="adj1" fmla="val -20833"/>
            <a:gd name="adj2" fmla="val 73976"/>
          </a:avLst>
        </a:prstGeom>
        <a:solidFill>
          <a:srgbClr val="FFFFFF"/>
        </a:solidFill>
        <a:ln w="9525" cmpd="sng">
          <a:solidFill>
            <a:srgbClr val="000000"/>
          </a:solidFill>
          <a:headEnd type="none"/>
          <a:tailEnd type="none"/>
        </a:ln>
      </cdr:spPr>
      <cdr:txBody>
        <a:bodyPr vertOverflow="clip" wrap="square" lIns="18288" tIns="0" rIns="0" bIns="0"/>
        <a:p>
          <a:pPr algn="l">
            <a:defRPr/>
          </a:pPr>
          <a:r>
            <a:rPr lang="en-US" cap="none" sz="1100" b="0" i="0" u="none" baseline="0">
              <a:solidFill>
                <a:srgbClr val="000000"/>
              </a:solidFill>
            </a:rPr>
            <a:t>Manual de Funciones</a:t>
          </a:r>
        </a:p>
      </cdr:txBody>
    </cdr:sp>
  </cdr:relSizeAnchor>
  <cdr:relSizeAnchor xmlns:cdr="http://schemas.openxmlformats.org/drawingml/2006/chartDrawing">
    <cdr:from>
      <cdr:x>0.19375</cdr:x>
      <cdr:y>0.213</cdr:y>
    </cdr:from>
    <cdr:to>
      <cdr:x>0.27875</cdr:x>
      <cdr:y>0.29325</cdr:y>
    </cdr:to>
    <cdr:sp>
      <cdr:nvSpPr>
        <cdr:cNvPr id="2" name="1 Llamada rectangular"/>
        <cdr:cNvSpPr>
          <a:spLocks/>
        </cdr:cNvSpPr>
      </cdr:nvSpPr>
      <cdr:spPr>
        <a:xfrm>
          <a:off x="1685925" y="1314450"/>
          <a:ext cx="742950" cy="495300"/>
        </a:xfrm>
        <a:prstGeom prst="wedgeRectCallout">
          <a:avLst>
            <a:gd name="adj1" fmla="val -20833"/>
            <a:gd name="adj2" fmla="val 73976"/>
          </a:avLst>
        </a:prstGeom>
        <a:solidFill>
          <a:srgbClr val="FFFFFF"/>
        </a:solidFill>
        <a:ln w="9525" cmpd="sng">
          <a:solidFill>
            <a:srgbClr val="000000"/>
          </a:solidFill>
          <a:headEnd type="none"/>
          <a:tailEnd type="none"/>
        </a:ln>
      </cdr:spPr>
      <cdr:txBody>
        <a:bodyPr vertOverflow="clip" wrap="square" lIns="18288" tIns="0" rIns="0" bIns="0"/>
        <a:p>
          <a:pPr algn="l">
            <a:defRPr/>
          </a:pPr>
          <a:r>
            <a:rPr lang="en-US" cap="none" sz="1100" b="0" i="0" u="none" baseline="0">
              <a:solidFill>
                <a:srgbClr val="000000"/>
              </a:solidFill>
            </a:rPr>
            <a:t>Reglamento interno de trabajo</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43950" cy="6172200"/>
    <xdr:graphicFrame>
      <xdr:nvGraphicFramePr>
        <xdr:cNvPr id="1" name="Shape 1025"/>
        <xdr:cNvGraphicFramePr/>
      </xdr:nvGraphicFramePr>
      <xdr:xfrm>
        <a:off x="0" y="0"/>
        <a:ext cx="8743950" cy="617220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0.03675</cdr:x>
      <cdr:y>0.5205</cdr:y>
    </cdr:from>
    <cdr:to>
      <cdr:x>0.1295</cdr:x>
      <cdr:y>0.60075</cdr:y>
    </cdr:to>
    <cdr:sp>
      <cdr:nvSpPr>
        <cdr:cNvPr id="1" name="1 Llamada rectangular"/>
        <cdr:cNvSpPr>
          <a:spLocks/>
        </cdr:cNvSpPr>
      </cdr:nvSpPr>
      <cdr:spPr>
        <a:xfrm>
          <a:off x="314325" y="3209925"/>
          <a:ext cx="809625" cy="495300"/>
        </a:xfrm>
        <a:prstGeom prst="wedgeRectCallout">
          <a:avLst>
            <a:gd name="adj1" fmla="val -20833"/>
            <a:gd name="adj2" fmla="val 73976"/>
          </a:avLst>
        </a:prstGeom>
        <a:solidFill>
          <a:srgbClr val="FFFFFF"/>
        </a:solidFill>
        <a:ln w="9525" cmpd="sng">
          <a:solidFill>
            <a:srgbClr val="000000"/>
          </a:solidFill>
          <a:headEnd type="none"/>
          <a:tailEnd type="none"/>
        </a:ln>
      </cdr:spPr>
      <cdr:txBody>
        <a:bodyPr vertOverflow="clip" wrap="square" lIns="18288" tIns="0" rIns="0" bIns="0"/>
        <a:p>
          <a:pPr algn="l">
            <a:defRPr/>
          </a:pPr>
          <a:r>
            <a:rPr lang="en-US" cap="none" sz="1100" b="0" i="0" u="none" baseline="0">
              <a:solidFill>
                <a:srgbClr val="000000"/>
              </a:solidFill>
            </a:rPr>
            <a:t>Actualización TRD</a:t>
          </a:r>
        </a:p>
      </cdr:txBody>
    </cdr:sp>
  </cdr:relSizeAnchor>
  <cdr:relSizeAnchor xmlns:cdr="http://schemas.openxmlformats.org/drawingml/2006/chartDrawing">
    <cdr:from>
      <cdr:x>0.14775</cdr:x>
      <cdr:y>0.38275</cdr:y>
    </cdr:from>
    <cdr:to>
      <cdr:x>0.2405</cdr:x>
      <cdr:y>0.46225</cdr:y>
    </cdr:to>
    <cdr:sp>
      <cdr:nvSpPr>
        <cdr:cNvPr id="2" name="1 Llamada rectangular"/>
        <cdr:cNvSpPr>
          <a:spLocks/>
        </cdr:cNvSpPr>
      </cdr:nvSpPr>
      <cdr:spPr>
        <a:xfrm>
          <a:off x="1285875" y="2362200"/>
          <a:ext cx="809625" cy="495300"/>
        </a:xfrm>
        <a:prstGeom prst="wedgeRectCallout">
          <a:avLst>
            <a:gd name="adj1" fmla="val -20833"/>
            <a:gd name="adj2" fmla="val 73976"/>
          </a:avLst>
        </a:prstGeom>
        <a:solidFill>
          <a:srgbClr val="FFFFFF"/>
        </a:solidFill>
        <a:ln w="9525" cmpd="sng">
          <a:solidFill>
            <a:srgbClr val="000000"/>
          </a:solidFill>
          <a:headEnd type="none"/>
          <a:tailEnd type="none"/>
        </a:ln>
      </cdr:spPr>
      <cdr:txBody>
        <a:bodyPr vertOverflow="clip" wrap="square" lIns="18288" tIns="0" rIns="0" bIns="0"/>
        <a:p>
          <a:pPr algn="l">
            <a:defRPr/>
          </a:pPr>
          <a:r>
            <a:rPr lang="en-US" cap="none" sz="1100" b="0" i="0" u="none" baseline="0">
              <a:solidFill>
                <a:srgbClr val="000000"/>
              </a:solidFill>
            </a:rPr>
            <a:t>Reglamento Voluntarios</a:t>
          </a:r>
        </a:p>
      </cdr:txBody>
    </cdr:sp>
  </cdr:relSizeAnchor>
  <cdr:relSizeAnchor xmlns:cdr="http://schemas.openxmlformats.org/drawingml/2006/chartDrawing">
    <cdr:from>
      <cdr:x>0.20625</cdr:x>
      <cdr:y>0.537</cdr:y>
    </cdr:from>
    <cdr:to>
      <cdr:x>0.2855</cdr:x>
      <cdr:y>0.61725</cdr:y>
    </cdr:to>
    <cdr:sp>
      <cdr:nvSpPr>
        <cdr:cNvPr id="3" name="1 Llamada rectangular"/>
        <cdr:cNvSpPr>
          <a:spLocks/>
        </cdr:cNvSpPr>
      </cdr:nvSpPr>
      <cdr:spPr>
        <a:xfrm>
          <a:off x="1800225" y="3305175"/>
          <a:ext cx="695325" cy="495300"/>
        </a:xfrm>
        <a:prstGeom prst="wedgeRectCallout">
          <a:avLst>
            <a:gd name="adj1" fmla="val -20833"/>
            <a:gd name="adj2" fmla="val 73976"/>
          </a:avLst>
        </a:prstGeom>
        <a:solidFill>
          <a:srgbClr val="FFFFFF"/>
        </a:solidFill>
        <a:ln w="9525" cmpd="sng">
          <a:solidFill>
            <a:srgbClr val="000000"/>
          </a:solidFill>
          <a:headEnd type="none"/>
          <a:tailEnd type="none"/>
        </a:ln>
      </cdr:spPr>
      <cdr:txBody>
        <a:bodyPr vertOverflow="clip" wrap="square" lIns="18288" tIns="0" rIns="0" bIns="0"/>
        <a:p>
          <a:pPr algn="l">
            <a:defRPr/>
          </a:pPr>
          <a:r>
            <a:rPr lang="en-US" cap="none" sz="1100" b="0" i="0" u="none" baseline="0">
              <a:solidFill>
                <a:srgbClr val="000000"/>
              </a:solidFill>
            </a:rPr>
            <a:t>Proyecto de Ley</a:t>
          </a:r>
        </a:p>
      </cdr:txBody>
    </cdr:sp>
  </cdr:relSizeAnchor>
  <cdr:relSizeAnchor xmlns:cdr="http://schemas.openxmlformats.org/drawingml/2006/chartDrawing">
    <cdr:from>
      <cdr:x>0.544</cdr:x>
      <cdr:y>0.591</cdr:y>
    </cdr:from>
    <cdr:to>
      <cdr:x>0.62225</cdr:x>
      <cdr:y>0.67125</cdr:y>
    </cdr:to>
    <cdr:sp>
      <cdr:nvSpPr>
        <cdr:cNvPr id="4" name="1 Llamada rectangular"/>
        <cdr:cNvSpPr>
          <a:spLocks/>
        </cdr:cNvSpPr>
      </cdr:nvSpPr>
      <cdr:spPr>
        <a:xfrm>
          <a:off x="4752975" y="3638550"/>
          <a:ext cx="685800" cy="495300"/>
        </a:xfrm>
        <a:prstGeom prst="wedgeRectCallout">
          <a:avLst>
            <a:gd name="adj1" fmla="val -20833"/>
            <a:gd name="adj2" fmla="val 73976"/>
          </a:avLst>
        </a:prstGeom>
        <a:solidFill>
          <a:srgbClr val="FFFFFF"/>
        </a:solidFill>
        <a:ln w="9525" cmpd="sng">
          <a:solidFill>
            <a:srgbClr val="000000"/>
          </a:solidFill>
          <a:headEnd type="none"/>
          <a:tailEnd type="none"/>
        </a:ln>
      </cdr:spPr>
      <cdr:txBody>
        <a:bodyPr vertOverflow="clip" wrap="square" lIns="18288" tIns="0" rIns="0" bIns="0"/>
        <a:p>
          <a:pPr algn="l">
            <a:defRPr/>
          </a:pPr>
          <a:r>
            <a:rPr lang="en-US" cap="none" sz="1100" b="0" i="0" u="none" baseline="0">
              <a:solidFill>
                <a:srgbClr val="000000"/>
              </a:solidFill>
            </a:rPr>
            <a:t>Permuta</a:t>
          </a:r>
        </a:p>
      </cdr:txBody>
    </cdr:sp>
  </cdr:relSizeAnchor>
  <cdr:relSizeAnchor xmlns:cdr="http://schemas.openxmlformats.org/drawingml/2006/chartDrawing">
    <cdr:from>
      <cdr:x>0.607</cdr:x>
      <cdr:y>0.38975</cdr:y>
    </cdr:from>
    <cdr:to>
      <cdr:x>0.71525</cdr:x>
      <cdr:y>0.469</cdr:y>
    </cdr:to>
    <cdr:sp>
      <cdr:nvSpPr>
        <cdr:cNvPr id="5" name="1 Llamada rectangular"/>
        <cdr:cNvSpPr>
          <a:spLocks/>
        </cdr:cNvSpPr>
      </cdr:nvSpPr>
      <cdr:spPr>
        <a:xfrm>
          <a:off x="5305425" y="2400300"/>
          <a:ext cx="942975" cy="485775"/>
        </a:xfrm>
        <a:prstGeom prst="wedgeRectCallout">
          <a:avLst>
            <a:gd name="adj1" fmla="val -20833"/>
            <a:gd name="adj2" fmla="val 73976"/>
          </a:avLst>
        </a:prstGeom>
        <a:solidFill>
          <a:srgbClr val="FFFFFF"/>
        </a:solidFill>
        <a:ln w="9525" cmpd="sng">
          <a:solidFill>
            <a:srgbClr val="000000"/>
          </a:solidFill>
          <a:headEnd type="none"/>
          <a:tailEnd type="none"/>
        </a:ln>
      </cdr:spPr>
      <cdr:txBody>
        <a:bodyPr vertOverflow="clip" wrap="square" lIns="18288" tIns="0" rIns="0" bIns="0"/>
        <a:p>
          <a:pPr algn="l">
            <a:defRPr/>
          </a:pPr>
          <a:r>
            <a:rPr lang="en-US" cap="none" sz="1100" b="0" i="0" u="none" baseline="0">
              <a:solidFill>
                <a:srgbClr val="000000"/>
              </a:solidFill>
            </a:rPr>
            <a:t>Chatarrización</a:t>
          </a:r>
        </a:p>
      </cdr:txBody>
    </cdr:sp>
  </cdr:relSizeAnchor>
  <cdr:relSizeAnchor xmlns:cdr="http://schemas.openxmlformats.org/drawingml/2006/chartDrawing">
    <cdr:from>
      <cdr:x>0.674</cdr:x>
      <cdr:y>0.24175</cdr:y>
    </cdr:from>
    <cdr:to>
      <cdr:x>0.7715</cdr:x>
      <cdr:y>0.321</cdr:y>
    </cdr:to>
    <cdr:sp>
      <cdr:nvSpPr>
        <cdr:cNvPr id="6" name="1 Llamada rectangular"/>
        <cdr:cNvSpPr>
          <a:spLocks/>
        </cdr:cNvSpPr>
      </cdr:nvSpPr>
      <cdr:spPr>
        <a:xfrm>
          <a:off x="5886450" y="1485900"/>
          <a:ext cx="857250" cy="485775"/>
        </a:xfrm>
        <a:prstGeom prst="wedgeRectCallout">
          <a:avLst>
            <a:gd name="adj1" fmla="val -20833"/>
            <a:gd name="adj2" fmla="val 73976"/>
          </a:avLst>
        </a:prstGeom>
        <a:solidFill>
          <a:srgbClr val="FFFFFF"/>
        </a:solidFill>
        <a:ln w="9525" cmpd="sng">
          <a:solidFill>
            <a:srgbClr val="000000"/>
          </a:solidFill>
          <a:headEnd type="none"/>
          <a:tailEnd type="none"/>
        </a:ln>
      </cdr:spPr>
      <cdr:txBody>
        <a:bodyPr vertOverflow="clip" wrap="square" lIns="18288" tIns="0" rIns="0" bIns="0"/>
        <a:p>
          <a:pPr algn="l">
            <a:defRPr/>
          </a:pPr>
          <a:r>
            <a:rPr lang="en-US" cap="none" sz="1100" b="0" i="0" u="none" baseline="0">
              <a:solidFill>
                <a:srgbClr val="000000"/>
              </a:solidFill>
            </a:rPr>
            <a:t>Directiva de Transportes</a:t>
          </a:r>
        </a:p>
      </cdr:txBody>
    </cdr:sp>
  </cdr:relSizeAnchor>
  <cdr:relSizeAnchor xmlns:cdr="http://schemas.openxmlformats.org/drawingml/2006/chartDrawing">
    <cdr:from>
      <cdr:x>0.30275</cdr:x>
      <cdr:y>0.41675</cdr:y>
    </cdr:from>
    <cdr:to>
      <cdr:x>0.39375</cdr:x>
      <cdr:y>0.49625</cdr:y>
    </cdr:to>
    <cdr:sp>
      <cdr:nvSpPr>
        <cdr:cNvPr id="7" name="1 Llamada rectangular"/>
        <cdr:cNvSpPr>
          <a:spLocks/>
        </cdr:cNvSpPr>
      </cdr:nvSpPr>
      <cdr:spPr>
        <a:xfrm>
          <a:off x="2638425" y="2571750"/>
          <a:ext cx="800100" cy="495300"/>
        </a:xfrm>
        <a:prstGeom prst="wedgeRectCallout">
          <a:avLst>
            <a:gd name="adj1" fmla="val -20833"/>
            <a:gd name="adj2" fmla="val 73976"/>
          </a:avLst>
        </a:prstGeom>
        <a:solidFill>
          <a:srgbClr val="FFFFFF"/>
        </a:solidFill>
        <a:ln w="9525" cmpd="sng">
          <a:solidFill>
            <a:srgbClr val="000000"/>
          </a:solidFill>
          <a:headEnd type="none"/>
          <a:tailEnd type="none"/>
        </a:ln>
      </cdr:spPr>
      <cdr:txBody>
        <a:bodyPr vertOverflow="clip" wrap="square" lIns="18288" tIns="0" rIns="0" bIns="0"/>
        <a:p>
          <a:pPr algn="l">
            <a:defRPr/>
          </a:pPr>
          <a:r>
            <a:rPr lang="en-US" cap="none" sz="1100" b="0" i="0" u="none" baseline="0">
              <a:solidFill>
                <a:srgbClr val="000000"/>
              </a:solidFill>
            </a:rPr>
            <a:t>Reglam. Comité de Conciliación</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43950" cy="6172200"/>
    <xdr:graphicFrame>
      <xdr:nvGraphicFramePr>
        <xdr:cNvPr id="1" name="Shape 1025"/>
        <xdr:cNvGraphicFramePr/>
      </xdr:nvGraphicFramePr>
      <xdr:xfrm>
        <a:off x="0" y="0"/>
        <a:ext cx="8743950" cy="61722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tabColor theme="2" tint="-0.4999699890613556"/>
  </sheetPr>
  <dimension ref="A1:O161"/>
  <sheetViews>
    <sheetView tabSelected="1" zoomScale="80" zoomScaleNormal="80" zoomScalePageLayoutView="0" workbookViewId="0" topLeftCell="E46">
      <selection activeCell="L167" sqref="L167"/>
    </sheetView>
  </sheetViews>
  <sheetFormatPr defaultColWidth="11.421875" defaultRowHeight="12.75"/>
  <cols>
    <col min="1" max="1" width="23.7109375" style="8" customWidth="1"/>
    <col min="2" max="2" width="20.28125" style="8" customWidth="1"/>
    <col min="3" max="3" width="44.140625" style="31" customWidth="1"/>
    <col min="4" max="4" width="23.00390625" style="8" customWidth="1"/>
    <col min="5" max="5" width="31.00390625" style="78" customWidth="1"/>
    <col min="6" max="6" width="16.28125" style="8" customWidth="1"/>
    <col min="7" max="7" width="17.8515625" style="8" customWidth="1"/>
    <col min="8" max="8" width="16.57421875" style="66" customWidth="1"/>
    <col min="9" max="9" width="16.7109375" style="66" customWidth="1"/>
    <col min="10" max="10" width="18.00390625" style="42" customWidth="1"/>
    <col min="11" max="11" width="16.00390625" style="42" customWidth="1"/>
    <col min="12" max="12" width="24.421875" style="42" customWidth="1"/>
    <col min="13" max="13" width="19.140625" style="187" customWidth="1"/>
    <col min="14" max="14" width="23.00390625" style="41" customWidth="1"/>
    <col min="15" max="15" width="33.8515625" style="41" customWidth="1"/>
    <col min="16" max="16384" width="11.421875" style="41" customWidth="1"/>
  </cols>
  <sheetData>
    <row r="1" spans="1:15" s="39" customFormat="1" ht="25.5" customHeight="1">
      <c r="A1" s="312"/>
      <c r="B1" s="235" t="s">
        <v>117</v>
      </c>
      <c r="C1" s="236"/>
      <c r="D1" s="236"/>
      <c r="E1" s="236"/>
      <c r="F1" s="236"/>
      <c r="G1" s="236"/>
      <c r="H1" s="236"/>
      <c r="I1" s="236"/>
      <c r="J1" s="236"/>
      <c r="K1" s="236"/>
      <c r="L1" s="236"/>
      <c r="M1" s="237"/>
      <c r="N1" s="231" t="s">
        <v>15</v>
      </c>
      <c r="O1" s="232"/>
    </row>
    <row r="2" spans="1:15" s="39" customFormat="1" ht="12.75" customHeight="1">
      <c r="A2" s="313"/>
      <c r="B2" s="235"/>
      <c r="C2" s="236"/>
      <c r="D2" s="236"/>
      <c r="E2" s="236"/>
      <c r="F2" s="236"/>
      <c r="G2" s="236"/>
      <c r="H2" s="236"/>
      <c r="I2" s="236"/>
      <c r="J2" s="236"/>
      <c r="K2" s="236"/>
      <c r="L2" s="236"/>
      <c r="M2" s="237"/>
      <c r="N2" s="233"/>
      <c r="O2" s="234"/>
    </row>
    <row r="3" spans="1:15" s="39" customFormat="1" ht="18.75" customHeight="1">
      <c r="A3" s="313"/>
      <c r="B3" s="235"/>
      <c r="C3" s="236"/>
      <c r="D3" s="236"/>
      <c r="E3" s="236"/>
      <c r="F3" s="236"/>
      <c r="G3" s="236"/>
      <c r="H3" s="236"/>
      <c r="I3" s="236"/>
      <c r="J3" s="236"/>
      <c r="K3" s="236"/>
      <c r="L3" s="236"/>
      <c r="M3" s="237"/>
      <c r="N3" s="166" t="s">
        <v>113</v>
      </c>
      <c r="O3" s="167"/>
    </row>
    <row r="4" spans="1:15" s="39" customFormat="1" ht="17.25" customHeight="1">
      <c r="A4" s="314"/>
      <c r="B4" s="235"/>
      <c r="C4" s="236"/>
      <c r="D4" s="236"/>
      <c r="E4" s="236"/>
      <c r="F4" s="236"/>
      <c r="G4" s="236"/>
      <c r="H4" s="236"/>
      <c r="I4" s="236"/>
      <c r="J4" s="236"/>
      <c r="K4" s="236"/>
      <c r="L4" s="236"/>
      <c r="M4" s="237"/>
      <c r="N4" s="79" t="s">
        <v>11</v>
      </c>
      <c r="O4" s="79" t="s">
        <v>12</v>
      </c>
    </row>
    <row r="5" spans="1:15" s="39" customFormat="1" ht="15.75" customHeight="1">
      <c r="A5" s="69" t="s">
        <v>13</v>
      </c>
      <c r="B5" s="238"/>
      <c r="C5" s="239"/>
      <c r="D5" s="239"/>
      <c r="E5" s="239"/>
      <c r="F5" s="239"/>
      <c r="G5" s="239"/>
      <c r="H5" s="239"/>
      <c r="I5" s="239"/>
      <c r="J5" s="239"/>
      <c r="K5" s="239"/>
      <c r="L5" s="239"/>
      <c r="M5" s="240"/>
      <c r="N5" s="79">
        <v>7</v>
      </c>
      <c r="O5" s="79" t="s">
        <v>14</v>
      </c>
    </row>
    <row r="6" spans="1:15" s="39" customFormat="1" ht="22.5" customHeight="1">
      <c r="A6" s="295" t="s">
        <v>4</v>
      </c>
      <c r="B6" s="295"/>
      <c r="C6" s="307" t="s">
        <v>114</v>
      </c>
      <c r="D6" s="308"/>
      <c r="E6" s="308"/>
      <c r="F6" s="308"/>
      <c r="G6" s="308"/>
      <c r="H6" s="308"/>
      <c r="I6" s="308"/>
      <c r="J6" s="308"/>
      <c r="K6" s="308"/>
      <c r="L6" s="308"/>
      <c r="M6" s="308"/>
      <c r="N6" s="308"/>
      <c r="O6" s="309"/>
    </row>
    <row r="7" spans="1:15" s="39" customFormat="1" ht="19.5" customHeight="1">
      <c r="A7" s="295" t="s">
        <v>5</v>
      </c>
      <c r="B7" s="295"/>
      <c r="C7" s="300" t="s">
        <v>256</v>
      </c>
      <c r="D7" s="301"/>
      <c r="E7" s="301"/>
      <c r="F7" s="301"/>
      <c r="G7" s="301"/>
      <c r="H7" s="301"/>
      <c r="I7" s="301"/>
      <c r="J7" s="301"/>
      <c r="K7" s="301"/>
      <c r="L7" s="301"/>
      <c r="M7" s="301"/>
      <c r="N7" s="301"/>
      <c r="O7" s="302"/>
    </row>
    <row r="8" spans="1:13" s="40" customFormat="1" ht="12.75">
      <c r="A8" s="318"/>
      <c r="B8" s="319"/>
      <c r="C8" s="319"/>
      <c r="D8" s="319"/>
      <c r="E8" s="319"/>
      <c r="F8" s="319"/>
      <c r="G8" s="319"/>
      <c r="H8" s="319"/>
      <c r="I8" s="319"/>
      <c r="J8" s="67"/>
      <c r="K8" s="67"/>
      <c r="L8" s="67"/>
      <c r="M8" s="183"/>
    </row>
    <row r="9" spans="1:15" s="40" customFormat="1" ht="18.75" customHeight="1">
      <c r="A9" s="293" t="s">
        <v>132</v>
      </c>
      <c r="B9" s="294"/>
      <c r="C9" s="223" t="s">
        <v>136</v>
      </c>
      <c r="D9" s="223"/>
      <c r="E9" s="223"/>
      <c r="F9" s="223"/>
      <c r="G9" s="223"/>
      <c r="H9" s="223"/>
      <c r="I9" s="223"/>
      <c r="J9" s="223"/>
      <c r="K9" s="223"/>
      <c r="L9" s="223"/>
      <c r="M9" s="223"/>
      <c r="N9" s="223"/>
      <c r="O9" s="223"/>
    </row>
    <row r="10" spans="1:15" s="40" customFormat="1" ht="18.75" customHeight="1">
      <c r="A10" s="296" t="s">
        <v>119</v>
      </c>
      <c r="B10" s="297"/>
      <c r="C10" s="224" t="s">
        <v>118</v>
      </c>
      <c r="D10" s="224"/>
      <c r="E10" s="224"/>
      <c r="F10" s="224"/>
      <c r="G10" s="224"/>
      <c r="H10" s="224"/>
      <c r="I10" s="224"/>
      <c r="J10" s="224"/>
      <c r="K10" s="224"/>
      <c r="L10" s="224"/>
      <c r="M10" s="224"/>
      <c r="N10" s="224"/>
      <c r="O10" s="224"/>
    </row>
    <row r="11" spans="1:15" s="8" customFormat="1" ht="42" customHeight="1">
      <c r="A11" s="273" t="s">
        <v>257</v>
      </c>
      <c r="B11" s="104" t="s">
        <v>2</v>
      </c>
      <c r="C11" s="169" t="s">
        <v>1</v>
      </c>
      <c r="D11" s="80" t="s">
        <v>2</v>
      </c>
      <c r="E11" s="303" t="s">
        <v>253</v>
      </c>
      <c r="F11" s="310" t="s">
        <v>116</v>
      </c>
      <c r="G11" s="311"/>
      <c r="H11" s="303" t="s">
        <v>254</v>
      </c>
      <c r="I11" s="106" t="s">
        <v>170</v>
      </c>
      <c r="J11" s="103" t="s">
        <v>171</v>
      </c>
      <c r="K11" s="106" t="s">
        <v>172</v>
      </c>
      <c r="L11" s="106" t="s">
        <v>171</v>
      </c>
      <c r="M11" s="107" t="s">
        <v>111</v>
      </c>
      <c r="N11" s="63" t="s">
        <v>255</v>
      </c>
      <c r="O11" s="210" t="s">
        <v>115</v>
      </c>
    </row>
    <row r="12" spans="1:15" s="8" customFormat="1" ht="33" customHeight="1">
      <c r="A12" s="274"/>
      <c r="B12" s="81" t="s">
        <v>9</v>
      </c>
      <c r="C12" s="176" t="s">
        <v>6</v>
      </c>
      <c r="D12" s="28" t="s">
        <v>7</v>
      </c>
      <c r="E12" s="304"/>
      <c r="F12" s="28" t="s">
        <v>251</v>
      </c>
      <c r="G12" s="28" t="s">
        <v>252</v>
      </c>
      <c r="H12" s="304"/>
      <c r="I12" s="106" t="s">
        <v>173</v>
      </c>
      <c r="J12" s="103" t="s">
        <v>174</v>
      </c>
      <c r="K12" s="106" t="s">
        <v>175</v>
      </c>
      <c r="L12" s="106" t="s">
        <v>8</v>
      </c>
      <c r="M12" s="107" t="s">
        <v>8</v>
      </c>
      <c r="N12" s="62" t="s">
        <v>17</v>
      </c>
      <c r="O12" s="211"/>
    </row>
    <row r="13" spans="1:15" s="83" customFormat="1" ht="66" customHeight="1">
      <c r="A13" s="298" t="s">
        <v>427</v>
      </c>
      <c r="B13" s="298" t="s">
        <v>62</v>
      </c>
      <c r="C13" s="147" t="s">
        <v>316</v>
      </c>
      <c r="D13" s="136" t="s">
        <v>320</v>
      </c>
      <c r="E13" s="135" t="s">
        <v>327</v>
      </c>
      <c r="F13" s="122">
        <v>44562</v>
      </c>
      <c r="G13" s="122">
        <v>44650</v>
      </c>
      <c r="H13" s="191">
        <v>0.25</v>
      </c>
      <c r="I13" s="193">
        <v>1</v>
      </c>
      <c r="J13" s="194">
        <f>+I13*H13</f>
        <v>0.25</v>
      </c>
      <c r="K13" s="282">
        <v>0.3333</v>
      </c>
      <c r="L13" s="225">
        <f>SUM(J13:J15)*K13</f>
        <v>0.3333</v>
      </c>
      <c r="M13" s="290">
        <f>+L13/K13</f>
        <v>1</v>
      </c>
      <c r="N13" s="278">
        <v>7300000</v>
      </c>
      <c r="O13" s="286" t="s">
        <v>134</v>
      </c>
    </row>
    <row r="14" spans="1:15" s="83" customFormat="1" ht="35.25" customHeight="1">
      <c r="A14" s="299"/>
      <c r="B14" s="299"/>
      <c r="C14" s="148" t="s">
        <v>428</v>
      </c>
      <c r="D14" s="82" t="s">
        <v>179</v>
      </c>
      <c r="E14" s="82" t="s">
        <v>403</v>
      </c>
      <c r="F14" s="142">
        <v>44581</v>
      </c>
      <c r="G14" s="142">
        <v>44592</v>
      </c>
      <c r="H14" s="144">
        <v>0.5</v>
      </c>
      <c r="I14" s="144">
        <v>1</v>
      </c>
      <c r="J14" s="144">
        <f>+H14*I14</f>
        <v>0.5</v>
      </c>
      <c r="K14" s="283"/>
      <c r="L14" s="226"/>
      <c r="M14" s="291"/>
      <c r="N14" s="279"/>
      <c r="O14" s="287"/>
    </row>
    <row r="15" spans="1:15" s="83" customFormat="1" ht="33.75" customHeight="1">
      <c r="A15" s="299"/>
      <c r="B15" s="299"/>
      <c r="C15" s="148" t="s">
        <v>180</v>
      </c>
      <c r="D15" s="82" t="s">
        <v>378</v>
      </c>
      <c r="E15" s="82" t="s">
        <v>377</v>
      </c>
      <c r="F15" s="142">
        <v>44593</v>
      </c>
      <c r="G15" s="142">
        <v>44620</v>
      </c>
      <c r="H15" s="144">
        <v>0.25</v>
      </c>
      <c r="I15" s="144">
        <v>1</v>
      </c>
      <c r="J15" s="144">
        <f>+H15*I15</f>
        <v>0.25</v>
      </c>
      <c r="K15" s="283"/>
      <c r="L15" s="226"/>
      <c r="M15" s="291"/>
      <c r="N15" s="279"/>
      <c r="O15" s="287"/>
    </row>
    <row r="16" spans="1:15" ht="55.5" customHeight="1">
      <c r="A16" s="315" t="s">
        <v>265</v>
      </c>
      <c r="B16" s="315" t="s">
        <v>137</v>
      </c>
      <c r="C16" s="148" t="s">
        <v>181</v>
      </c>
      <c r="D16" s="34" t="s">
        <v>186</v>
      </c>
      <c r="E16" s="70" t="s">
        <v>379</v>
      </c>
      <c r="F16" s="143">
        <v>44682</v>
      </c>
      <c r="G16" s="143">
        <v>44926</v>
      </c>
      <c r="H16" s="192">
        <v>0.75</v>
      </c>
      <c r="I16" s="144">
        <v>0.3333</v>
      </c>
      <c r="J16" s="144">
        <f>+H16*I16</f>
        <v>0.249975</v>
      </c>
      <c r="K16" s="326">
        <v>0.3333</v>
      </c>
      <c r="L16" s="284">
        <f>SUM(J16:J17)*K16</f>
        <v>0.0833166675</v>
      </c>
      <c r="M16" s="324">
        <f>+L16/K16</f>
        <v>0.249975</v>
      </c>
      <c r="N16" s="280">
        <v>16000000</v>
      </c>
      <c r="O16" s="288" t="s">
        <v>134</v>
      </c>
    </row>
    <row r="17" spans="1:15" ht="92.25" customHeight="1">
      <c r="A17" s="316"/>
      <c r="B17" s="316"/>
      <c r="C17" s="148" t="s">
        <v>193</v>
      </c>
      <c r="D17" s="82" t="s">
        <v>179</v>
      </c>
      <c r="E17" s="70" t="s">
        <v>380</v>
      </c>
      <c r="F17" s="143">
        <v>44593</v>
      </c>
      <c r="G17" s="143">
        <v>44742</v>
      </c>
      <c r="H17" s="192">
        <v>0.25</v>
      </c>
      <c r="I17" s="144">
        <v>0</v>
      </c>
      <c r="J17" s="144">
        <f>+H17*I17</f>
        <v>0</v>
      </c>
      <c r="K17" s="327"/>
      <c r="L17" s="285"/>
      <c r="M17" s="325"/>
      <c r="N17" s="281"/>
      <c r="O17" s="289"/>
    </row>
    <row r="18" spans="1:15" s="61" customFormat="1" ht="57.75" customHeight="1">
      <c r="A18" s="13" t="s">
        <v>266</v>
      </c>
      <c r="B18" s="13" t="s">
        <v>125</v>
      </c>
      <c r="C18" s="148" t="s">
        <v>182</v>
      </c>
      <c r="D18" s="13" t="s">
        <v>187</v>
      </c>
      <c r="E18" s="13" t="s">
        <v>381</v>
      </c>
      <c r="F18" s="143">
        <v>44562</v>
      </c>
      <c r="G18" s="143">
        <v>44926</v>
      </c>
      <c r="H18" s="192">
        <v>1</v>
      </c>
      <c r="I18" s="144">
        <v>0.3333</v>
      </c>
      <c r="J18" s="144">
        <f>+H18*I18</f>
        <v>0.3333</v>
      </c>
      <c r="K18" s="190">
        <v>0.3333</v>
      </c>
      <c r="L18" s="96">
        <f>+J18*K18</f>
        <v>0.11108889</v>
      </c>
      <c r="M18" s="145">
        <f>+L18/K18</f>
        <v>0.3333</v>
      </c>
      <c r="N18" s="93">
        <v>5200000</v>
      </c>
      <c r="O18" s="94" t="s">
        <v>135</v>
      </c>
    </row>
    <row r="19" spans="1:13" ht="20.25" customHeight="1">
      <c r="A19" s="84"/>
      <c r="B19" s="84"/>
      <c r="C19" s="97"/>
      <c r="D19" s="84"/>
      <c r="E19" s="86"/>
      <c r="F19" s="84"/>
      <c r="G19" s="84"/>
      <c r="H19" s="87"/>
      <c r="I19" s="87"/>
      <c r="K19" s="99">
        <f>SUM(K13:K18)</f>
        <v>0.9999</v>
      </c>
      <c r="L19" s="195">
        <f>+L13+L16+L18</f>
        <v>0.5277055575</v>
      </c>
      <c r="M19" s="196">
        <f>AVERAGE(M13:M18)</f>
        <v>0.5277583333333333</v>
      </c>
    </row>
    <row r="20" spans="1:14" ht="12.75">
      <c r="A20" s="84"/>
      <c r="B20" s="84"/>
      <c r="C20" s="85"/>
      <c r="D20" s="84"/>
      <c r="E20" s="86"/>
      <c r="F20" s="84"/>
      <c r="G20" s="84"/>
      <c r="H20" s="87"/>
      <c r="I20" s="87"/>
      <c r="M20" s="184"/>
      <c r="N20" s="42"/>
    </row>
    <row r="21" spans="1:15" s="40" customFormat="1" ht="27.75" customHeight="1">
      <c r="A21" s="277" t="s">
        <v>120</v>
      </c>
      <c r="B21" s="277"/>
      <c r="C21" s="292" t="s">
        <v>426</v>
      </c>
      <c r="D21" s="292"/>
      <c r="E21" s="292"/>
      <c r="F21" s="292"/>
      <c r="G21" s="292"/>
      <c r="H21" s="292"/>
      <c r="I21" s="292"/>
      <c r="J21" s="292"/>
      <c r="K21" s="292"/>
      <c r="L21" s="292"/>
      <c r="M21" s="292"/>
      <c r="N21" s="292"/>
      <c r="O21" s="292"/>
    </row>
    <row r="22" spans="1:15" ht="12.75">
      <c r="A22" s="214" t="s">
        <v>148</v>
      </c>
      <c r="B22" s="214"/>
      <c r="C22" s="214"/>
      <c r="D22" s="214"/>
      <c r="E22" s="214" t="s">
        <v>149</v>
      </c>
      <c r="F22" s="214"/>
      <c r="G22" s="214"/>
      <c r="H22" s="214"/>
      <c r="I22" s="214"/>
      <c r="J22" s="214"/>
      <c r="K22" s="214" t="s">
        <v>150</v>
      </c>
      <c r="L22" s="214"/>
      <c r="M22" s="214"/>
      <c r="N22" s="214"/>
      <c r="O22" s="210" t="s">
        <v>115</v>
      </c>
    </row>
    <row r="23" spans="1:15" ht="30">
      <c r="A23" s="177" t="s">
        <v>151</v>
      </c>
      <c r="B23" s="177"/>
      <c r="C23" s="177" t="s">
        <v>152</v>
      </c>
      <c r="D23" s="177" t="s">
        <v>153</v>
      </c>
      <c r="E23" s="177" t="s">
        <v>154</v>
      </c>
      <c r="F23" s="177" t="s">
        <v>155</v>
      </c>
      <c r="G23" s="212" t="s">
        <v>156</v>
      </c>
      <c r="H23" s="213"/>
      <c r="I23" s="177" t="s">
        <v>157</v>
      </c>
      <c r="J23" s="177" t="s">
        <v>158</v>
      </c>
      <c r="K23" s="177" t="s">
        <v>159</v>
      </c>
      <c r="L23" s="177" t="s">
        <v>199</v>
      </c>
      <c r="M23" s="185" t="s">
        <v>160</v>
      </c>
      <c r="N23" s="177" t="s">
        <v>138</v>
      </c>
      <c r="O23" s="211"/>
    </row>
    <row r="24" spans="1:15" ht="102">
      <c r="A24" s="150" t="s">
        <v>161</v>
      </c>
      <c r="B24" s="151">
        <v>774</v>
      </c>
      <c r="C24" s="152" t="s">
        <v>192</v>
      </c>
      <c r="D24" s="152" t="s">
        <v>162</v>
      </c>
      <c r="E24" s="153" t="s">
        <v>375</v>
      </c>
      <c r="F24" s="154" t="s">
        <v>417</v>
      </c>
      <c r="G24" s="305" t="s">
        <v>196</v>
      </c>
      <c r="H24" s="306"/>
      <c r="I24" s="150" t="s">
        <v>163</v>
      </c>
      <c r="J24" s="172" t="s">
        <v>249</v>
      </c>
      <c r="K24" s="161">
        <v>44713</v>
      </c>
      <c r="L24" s="162">
        <v>44926</v>
      </c>
      <c r="M24" s="188">
        <v>44926</v>
      </c>
      <c r="N24" s="150" t="s">
        <v>164</v>
      </c>
      <c r="O24" s="197">
        <v>0</v>
      </c>
    </row>
    <row r="25" spans="1:15" s="134" customFormat="1" ht="89.25">
      <c r="A25" s="159" t="s">
        <v>161</v>
      </c>
      <c r="B25" s="155">
        <v>915</v>
      </c>
      <c r="C25" s="168" t="s">
        <v>371</v>
      </c>
      <c r="D25" s="156" t="s">
        <v>162</v>
      </c>
      <c r="E25" s="157" t="s">
        <v>419</v>
      </c>
      <c r="F25" s="157" t="s">
        <v>418</v>
      </c>
      <c r="G25" s="208" t="s">
        <v>420</v>
      </c>
      <c r="H25" s="209"/>
      <c r="I25" s="171" t="s">
        <v>163</v>
      </c>
      <c r="J25" s="11" t="s">
        <v>372</v>
      </c>
      <c r="K25" s="158">
        <v>44621</v>
      </c>
      <c r="L25" s="108">
        <v>44926</v>
      </c>
      <c r="M25" s="189">
        <v>44926</v>
      </c>
      <c r="N25" s="157" t="s">
        <v>373</v>
      </c>
      <c r="O25" s="198">
        <v>0.3333</v>
      </c>
    </row>
    <row r="26" spans="1:15" s="134" customFormat="1" ht="165.75">
      <c r="A26" s="168" t="s">
        <v>421</v>
      </c>
      <c r="B26" s="168">
        <v>14016</v>
      </c>
      <c r="C26" s="168" t="s">
        <v>374</v>
      </c>
      <c r="D26" s="156" t="s">
        <v>162</v>
      </c>
      <c r="E26" s="157" t="s">
        <v>425</v>
      </c>
      <c r="F26" s="157" t="s">
        <v>422</v>
      </c>
      <c r="G26" s="208" t="s">
        <v>423</v>
      </c>
      <c r="H26" s="209"/>
      <c r="I26" s="171" t="s">
        <v>165</v>
      </c>
      <c r="J26" s="11" t="s">
        <v>209</v>
      </c>
      <c r="K26" s="158">
        <v>44562</v>
      </c>
      <c r="L26" s="108">
        <v>44908</v>
      </c>
      <c r="M26" s="189">
        <v>44926</v>
      </c>
      <c r="N26" s="157" t="s">
        <v>424</v>
      </c>
      <c r="O26" s="198">
        <v>0.3</v>
      </c>
    </row>
    <row r="27" spans="1:15" s="40" customFormat="1" ht="17.25" customHeight="1">
      <c r="A27" s="174"/>
      <c r="B27" s="174"/>
      <c r="C27" s="175"/>
      <c r="D27" s="175"/>
      <c r="E27" s="175"/>
      <c r="F27" s="175"/>
      <c r="G27" s="175"/>
      <c r="H27" s="175"/>
      <c r="I27" s="175"/>
      <c r="J27" s="175"/>
      <c r="K27" s="175"/>
      <c r="L27" s="175"/>
      <c r="M27" s="186"/>
      <c r="N27" s="175"/>
      <c r="O27" s="199">
        <f>AVERAGE(O24:O26)</f>
        <v>0.21109999999999998</v>
      </c>
    </row>
    <row r="28" spans="1:9" ht="12.75">
      <c r="A28" s="71"/>
      <c r="B28" s="71"/>
      <c r="C28" s="72"/>
      <c r="D28" s="71"/>
      <c r="E28" s="74"/>
      <c r="F28" s="71"/>
      <c r="G28" s="71"/>
      <c r="H28" s="73"/>
      <c r="I28" s="71"/>
    </row>
    <row r="29" spans="1:15" s="40" customFormat="1" ht="17.25" customHeight="1">
      <c r="A29" s="277" t="s">
        <v>121</v>
      </c>
      <c r="B29" s="277"/>
      <c r="C29" s="292" t="s">
        <v>197</v>
      </c>
      <c r="D29" s="292"/>
      <c r="E29" s="292"/>
      <c r="F29" s="292"/>
      <c r="G29" s="292"/>
      <c r="H29" s="292"/>
      <c r="I29" s="292"/>
      <c r="J29" s="292"/>
      <c r="K29" s="292"/>
      <c r="L29" s="292"/>
      <c r="M29" s="292"/>
      <c r="N29" s="292"/>
      <c r="O29" s="292"/>
    </row>
    <row r="30" spans="1:15" s="8" customFormat="1" ht="38.25">
      <c r="A30" s="273" t="s">
        <v>257</v>
      </c>
      <c r="B30" s="104" t="s">
        <v>2</v>
      </c>
      <c r="C30" s="163" t="s">
        <v>1</v>
      </c>
      <c r="D30" s="80" t="s">
        <v>2</v>
      </c>
      <c r="E30" s="303" t="s">
        <v>253</v>
      </c>
      <c r="F30" s="310" t="s">
        <v>116</v>
      </c>
      <c r="G30" s="311"/>
      <c r="H30" s="303" t="s">
        <v>254</v>
      </c>
      <c r="I30" s="106" t="s">
        <v>170</v>
      </c>
      <c r="J30" s="103" t="s">
        <v>171</v>
      </c>
      <c r="K30" s="106" t="s">
        <v>172</v>
      </c>
      <c r="L30" s="106" t="s">
        <v>171</v>
      </c>
      <c r="M30" s="107" t="s">
        <v>111</v>
      </c>
      <c r="N30" s="63" t="s">
        <v>255</v>
      </c>
      <c r="O30" s="210" t="s">
        <v>115</v>
      </c>
    </row>
    <row r="31" spans="1:15" s="8" customFormat="1" ht="25.5" customHeight="1">
      <c r="A31" s="274"/>
      <c r="B31" s="81" t="s">
        <v>9</v>
      </c>
      <c r="C31" s="164" t="s">
        <v>6</v>
      </c>
      <c r="D31" s="28" t="s">
        <v>7</v>
      </c>
      <c r="E31" s="304"/>
      <c r="F31" s="28" t="s">
        <v>251</v>
      </c>
      <c r="G31" s="28" t="s">
        <v>252</v>
      </c>
      <c r="H31" s="304"/>
      <c r="I31" s="106" t="s">
        <v>173</v>
      </c>
      <c r="J31" s="103" t="s">
        <v>174</v>
      </c>
      <c r="K31" s="106" t="s">
        <v>175</v>
      </c>
      <c r="L31" s="106" t="s">
        <v>8</v>
      </c>
      <c r="M31" s="107" t="s">
        <v>8</v>
      </c>
      <c r="N31" s="62" t="s">
        <v>17</v>
      </c>
      <c r="O31" s="211"/>
    </row>
    <row r="32" spans="1:15" s="83" customFormat="1" ht="31.5" customHeight="1">
      <c r="A32" s="260" t="s">
        <v>268</v>
      </c>
      <c r="B32" s="260" t="s">
        <v>62</v>
      </c>
      <c r="C32" s="220" t="s">
        <v>267</v>
      </c>
      <c r="D32" s="243" t="s">
        <v>186</v>
      </c>
      <c r="E32" s="243" t="s">
        <v>382</v>
      </c>
      <c r="F32" s="117">
        <v>44562</v>
      </c>
      <c r="G32" s="113">
        <v>44650</v>
      </c>
      <c r="H32" s="225">
        <v>0.15</v>
      </c>
      <c r="I32" s="225">
        <v>0.25</v>
      </c>
      <c r="J32" s="225">
        <f>+I32*H32</f>
        <v>0.0375</v>
      </c>
      <c r="K32" s="328">
        <v>0.3333</v>
      </c>
      <c r="L32" s="225">
        <f>SUM(J32:J48)*K32</f>
        <v>0.11248875</v>
      </c>
      <c r="M32" s="218">
        <f>+L32/K32</f>
        <v>0.3375</v>
      </c>
      <c r="N32" s="320">
        <v>20000000</v>
      </c>
      <c r="O32" s="243" t="s">
        <v>134</v>
      </c>
    </row>
    <row r="33" spans="1:15" s="83" customFormat="1" ht="31.5" customHeight="1">
      <c r="A33" s="260"/>
      <c r="B33" s="260"/>
      <c r="C33" s="221"/>
      <c r="D33" s="244"/>
      <c r="E33" s="244"/>
      <c r="F33" s="117">
        <v>44652</v>
      </c>
      <c r="G33" s="113">
        <v>44742</v>
      </c>
      <c r="H33" s="226"/>
      <c r="I33" s="226"/>
      <c r="J33" s="226"/>
      <c r="K33" s="329"/>
      <c r="L33" s="226"/>
      <c r="M33" s="219"/>
      <c r="N33" s="321"/>
      <c r="O33" s="244"/>
    </row>
    <row r="34" spans="1:15" s="83" customFormat="1" ht="36" customHeight="1">
      <c r="A34" s="260"/>
      <c r="B34" s="260"/>
      <c r="C34" s="221"/>
      <c r="D34" s="244"/>
      <c r="E34" s="244"/>
      <c r="F34" s="117">
        <v>44743</v>
      </c>
      <c r="G34" s="113">
        <v>44834</v>
      </c>
      <c r="H34" s="226"/>
      <c r="I34" s="226"/>
      <c r="J34" s="226"/>
      <c r="K34" s="329"/>
      <c r="L34" s="226"/>
      <c r="M34" s="219"/>
      <c r="N34" s="321"/>
      <c r="O34" s="244"/>
    </row>
    <row r="35" spans="1:15" s="83" customFormat="1" ht="30" customHeight="1">
      <c r="A35" s="260"/>
      <c r="B35" s="260"/>
      <c r="C35" s="222"/>
      <c r="D35" s="263"/>
      <c r="E35" s="263"/>
      <c r="F35" s="117">
        <v>44835</v>
      </c>
      <c r="G35" s="113">
        <v>44925</v>
      </c>
      <c r="H35" s="227"/>
      <c r="I35" s="227"/>
      <c r="J35" s="226"/>
      <c r="K35" s="329"/>
      <c r="L35" s="226"/>
      <c r="M35" s="219"/>
      <c r="N35" s="321"/>
      <c r="O35" s="244"/>
    </row>
    <row r="36" spans="1:15" s="83" customFormat="1" ht="51">
      <c r="A36" s="260"/>
      <c r="B36" s="260"/>
      <c r="C36" s="10" t="s">
        <v>269</v>
      </c>
      <c r="D36" s="124" t="s">
        <v>344</v>
      </c>
      <c r="E36" s="124" t="s">
        <v>270</v>
      </c>
      <c r="F36" s="117">
        <v>44562</v>
      </c>
      <c r="G36" s="113">
        <v>44650</v>
      </c>
      <c r="H36" s="98">
        <v>0.05</v>
      </c>
      <c r="I36" s="98">
        <v>1</v>
      </c>
      <c r="J36" s="98">
        <f>+I36*H36</f>
        <v>0.05</v>
      </c>
      <c r="K36" s="329"/>
      <c r="L36" s="226"/>
      <c r="M36" s="219"/>
      <c r="N36" s="321"/>
      <c r="O36" s="244"/>
    </row>
    <row r="37" spans="1:15" s="83" customFormat="1" ht="22.5" customHeight="1">
      <c r="A37" s="260"/>
      <c r="B37" s="260"/>
      <c r="C37" s="241" t="s">
        <v>183</v>
      </c>
      <c r="D37" s="243" t="s">
        <v>339</v>
      </c>
      <c r="E37" s="243" t="s">
        <v>271</v>
      </c>
      <c r="F37" s="117">
        <v>44562</v>
      </c>
      <c r="G37" s="113">
        <v>44650</v>
      </c>
      <c r="H37" s="262">
        <v>0.1</v>
      </c>
      <c r="I37" s="225">
        <v>0.25</v>
      </c>
      <c r="J37" s="225">
        <f>+I37*H37</f>
        <v>0.025</v>
      </c>
      <c r="K37" s="329"/>
      <c r="L37" s="226"/>
      <c r="M37" s="219"/>
      <c r="N37" s="321"/>
      <c r="O37" s="244"/>
    </row>
    <row r="38" spans="1:15" s="83" customFormat="1" ht="19.5" customHeight="1">
      <c r="A38" s="260"/>
      <c r="B38" s="260"/>
      <c r="C38" s="242"/>
      <c r="D38" s="244"/>
      <c r="E38" s="244"/>
      <c r="F38" s="117">
        <v>44652</v>
      </c>
      <c r="G38" s="113">
        <v>44742</v>
      </c>
      <c r="H38" s="262"/>
      <c r="I38" s="226"/>
      <c r="J38" s="226"/>
      <c r="K38" s="329"/>
      <c r="L38" s="226"/>
      <c r="M38" s="219"/>
      <c r="N38" s="321"/>
      <c r="O38" s="244"/>
    </row>
    <row r="39" spans="1:15" s="83" customFormat="1" ht="17.25" customHeight="1">
      <c r="A39" s="260"/>
      <c r="B39" s="260"/>
      <c r="C39" s="242"/>
      <c r="D39" s="244"/>
      <c r="E39" s="244"/>
      <c r="F39" s="117">
        <v>44743</v>
      </c>
      <c r="G39" s="113">
        <v>44834</v>
      </c>
      <c r="H39" s="262"/>
      <c r="I39" s="226"/>
      <c r="J39" s="226"/>
      <c r="K39" s="329"/>
      <c r="L39" s="226"/>
      <c r="M39" s="219"/>
      <c r="N39" s="321"/>
      <c r="O39" s="244"/>
    </row>
    <row r="40" spans="1:15" s="83" customFormat="1" ht="18" customHeight="1">
      <c r="A40" s="260"/>
      <c r="B40" s="260"/>
      <c r="C40" s="317"/>
      <c r="D40" s="263"/>
      <c r="E40" s="263"/>
      <c r="F40" s="117">
        <v>44835</v>
      </c>
      <c r="G40" s="113">
        <v>44925</v>
      </c>
      <c r="H40" s="262"/>
      <c r="I40" s="227"/>
      <c r="J40" s="227"/>
      <c r="K40" s="329"/>
      <c r="L40" s="226"/>
      <c r="M40" s="219"/>
      <c r="N40" s="321"/>
      <c r="O40" s="244"/>
    </row>
    <row r="41" spans="1:15" s="83" customFormat="1" ht="23.25" customHeight="1">
      <c r="A41" s="260"/>
      <c r="B41" s="260"/>
      <c r="C41" s="241" t="s">
        <v>184</v>
      </c>
      <c r="D41" s="243" t="s">
        <v>186</v>
      </c>
      <c r="E41" s="243" t="s">
        <v>383</v>
      </c>
      <c r="F41" s="117">
        <v>44562</v>
      </c>
      <c r="G41" s="113">
        <v>44650</v>
      </c>
      <c r="H41" s="262">
        <v>0.1</v>
      </c>
      <c r="I41" s="225">
        <v>0.25</v>
      </c>
      <c r="J41" s="225">
        <f>+I41*H41</f>
        <v>0.025</v>
      </c>
      <c r="K41" s="329"/>
      <c r="L41" s="226"/>
      <c r="M41" s="219"/>
      <c r="N41" s="321"/>
      <c r="O41" s="244"/>
    </row>
    <row r="42" spans="1:15" s="83" customFormat="1" ht="22.5" customHeight="1">
      <c r="A42" s="260"/>
      <c r="B42" s="260"/>
      <c r="C42" s="242"/>
      <c r="D42" s="244"/>
      <c r="E42" s="244"/>
      <c r="F42" s="117">
        <v>44652</v>
      </c>
      <c r="G42" s="113">
        <v>44742</v>
      </c>
      <c r="H42" s="262"/>
      <c r="I42" s="226"/>
      <c r="J42" s="226"/>
      <c r="K42" s="329"/>
      <c r="L42" s="226"/>
      <c r="M42" s="219"/>
      <c r="N42" s="321"/>
      <c r="O42" s="244"/>
    </row>
    <row r="43" spans="1:15" s="83" customFormat="1" ht="23.25" customHeight="1">
      <c r="A43" s="260"/>
      <c r="B43" s="260"/>
      <c r="C43" s="242"/>
      <c r="D43" s="244"/>
      <c r="E43" s="244"/>
      <c r="F43" s="117">
        <v>44743</v>
      </c>
      <c r="G43" s="113">
        <v>44834</v>
      </c>
      <c r="H43" s="262"/>
      <c r="I43" s="226"/>
      <c r="J43" s="226"/>
      <c r="K43" s="329"/>
      <c r="L43" s="226"/>
      <c r="M43" s="219"/>
      <c r="N43" s="321"/>
      <c r="O43" s="244"/>
    </row>
    <row r="44" spans="1:15" s="83" customFormat="1" ht="24.75" customHeight="1">
      <c r="A44" s="260"/>
      <c r="B44" s="260"/>
      <c r="C44" s="317"/>
      <c r="D44" s="263"/>
      <c r="E44" s="263"/>
      <c r="F44" s="117">
        <v>44835</v>
      </c>
      <c r="G44" s="113">
        <v>44925</v>
      </c>
      <c r="H44" s="262"/>
      <c r="I44" s="227"/>
      <c r="J44" s="227"/>
      <c r="K44" s="329"/>
      <c r="L44" s="226"/>
      <c r="M44" s="219"/>
      <c r="N44" s="321"/>
      <c r="O44" s="244"/>
    </row>
    <row r="45" spans="1:15" s="83" customFormat="1" ht="44.25" customHeight="1">
      <c r="A45" s="260"/>
      <c r="B45" s="260"/>
      <c r="C45" s="10" t="s">
        <v>167</v>
      </c>
      <c r="D45" s="124" t="s">
        <v>186</v>
      </c>
      <c r="E45" s="124" t="s">
        <v>384</v>
      </c>
      <c r="F45" s="117">
        <v>44652</v>
      </c>
      <c r="G45" s="113">
        <v>44742</v>
      </c>
      <c r="H45" s="98">
        <v>0.1</v>
      </c>
      <c r="I45" s="98">
        <v>0</v>
      </c>
      <c r="J45" s="98">
        <f>+I45*H45</f>
        <v>0</v>
      </c>
      <c r="K45" s="329"/>
      <c r="L45" s="226"/>
      <c r="M45" s="219"/>
      <c r="N45" s="321"/>
      <c r="O45" s="244"/>
    </row>
    <row r="46" spans="1:15" s="83" customFormat="1" ht="56.25" customHeight="1">
      <c r="A46" s="260"/>
      <c r="B46" s="260"/>
      <c r="C46" s="10" t="s">
        <v>272</v>
      </c>
      <c r="D46" s="124" t="s">
        <v>274</v>
      </c>
      <c r="E46" s="124" t="s">
        <v>275</v>
      </c>
      <c r="F46" s="117">
        <v>44652</v>
      </c>
      <c r="G46" s="113">
        <v>44742</v>
      </c>
      <c r="H46" s="98">
        <v>0.15</v>
      </c>
      <c r="I46" s="98">
        <v>0</v>
      </c>
      <c r="J46" s="98">
        <f aca="true" t="shared" si="0" ref="J46:J56">+I46*H46</f>
        <v>0</v>
      </c>
      <c r="K46" s="329"/>
      <c r="L46" s="226"/>
      <c r="M46" s="219"/>
      <c r="N46" s="321"/>
      <c r="O46" s="244"/>
    </row>
    <row r="47" spans="1:15" s="83" customFormat="1" ht="72" customHeight="1">
      <c r="A47" s="260"/>
      <c r="B47" s="260"/>
      <c r="C47" s="116" t="s">
        <v>273</v>
      </c>
      <c r="D47" s="124" t="s">
        <v>274</v>
      </c>
      <c r="E47" s="124" t="s">
        <v>276</v>
      </c>
      <c r="F47" s="117">
        <v>44743</v>
      </c>
      <c r="G47" s="113">
        <v>44834</v>
      </c>
      <c r="H47" s="98">
        <v>0.15</v>
      </c>
      <c r="I47" s="98">
        <v>0</v>
      </c>
      <c r="J47" s="98">
        <f t="shared" si="0"/>
        <v>0</v>
      </c>
      <c r="K47" s="329"/>
      <c r="L47" s="226"/>
      <c r="M47" s="219"/>
      <c r="N47" s="321"/>
      <c r="O47" s="244"/>
    </row>
    <row r="48" spans="1:15" s="83" customFormat="1" ht="64.5" customHeight="1">
      <c r="A48" s="260"/>
      <c r="B48" s="260"/>
      <c r="C48" s="111" t="s">
        <v>168</v>
      </c>
      <c r="D48" s="124" t="s">
        <v>186</v>
      </c>
      <c r="E48" s="124" t="s">
        <v>277</v>
      </c>
      <c r="F48" s="112">
        <v>44562</v>
      </c>
      <c r="G48" s="113">
        <v>44650</v>
      </c>
      <c r="H48" s="98">
        <v>0.2</v>
      </c>
      <c r="I48" s="98">
        <v>1</v>
      </c>
      <c r="J48" s="98">
        <f t="shared" si="0"/>
        <v>0.2</v>
      </c>
      <c r="K48" s="330"/>
      <c r="L48" s="227"/>
      <c r="M48" s="248"/>
      <c r="N48" s="322"/>
      <c r="O48" s="263"/>
    </row>
    <row r="49" spans="1:15" s="83" customFormat="1" ht="64.5" customHeight="1">
      <c r="A49" s="243" t="s">
        <v>258</v>
      </c>
      <c r="B49" s="243" t="s">
        <v>129</v>
      </c>
      <c r="C49" s="111" t="s">
        <v>278</v>
      </c>
      <c r="D49" s="124" t="s">
        <v>186</v>
      </c>
      <c r="E49" s="124" t="s">
        <v>279</v>
      </c>
      <c r="F49" s="112">
        <v>44562</v>
      </c>
      <c r="G49" s="113">
        <v>44650</v>
      </c>
      <c r="H49" s="98">
        <v>0.2</v>
      </c>
      <c r="I49" s="98">
        <v>1</v>
      </c>
      <c r="J49" s="98">
        <f t="shared" si="0"/>
        <v>0.2</v>
      </c>
      <c r="K49" s="328">
        <v>0.3333</v>
      </c>
      <c r="L49" s="225">
        <f>SUM(J49:J53)*K49</f>
        <v>0.13332</v>
      </c>
      <c r="M49" s="218">
        <f>+L49/K49</f>
        <v>0.4</v>
      </c>
      <c r="N49" s="320">
        <v>15000000</v>
      </c>
      <c r="O49" s="243" t="s">
        <v>134</v>
      </c>
    </row>
    <row r="50" spans="1:15" s="83" customFormat="1" ht="76.5">
      <c r="A50" s="244"/>
      <c r="B50" s="244"/>
      <c r="C50" s="10" t="s">
        <v>177</v>
      </c>
      <c r="D50" s="124" t="s">
        <v>186</v>
      </c>
      <c r="E50" s="124" t="s">
        <v>280</v>
      </c>
      <c r="F50" s="112">
        <v>44652</v>
      </c>
      <c r="G50" s="113">
        <v>44742</v>
      </c>
      <c r="H50" s="98">
        <v>0.2</v>
      </c>
      <c r="I50" s="98">
        <v>1</v>
      </c>
      <c r="J50" s="98">
        <f t="shared" si="0"/>
        <v>0.2</v>
      </c>
      <c r="K50" s="329"/>
      <c r="L50" s="226"/>
      <c r="M50" s="219"/>
      <c r="N50" s="321"/>
      <c r="O50" s="244"/>
    </row>
    <row r="51" spans="1:15" s="83" customFormat="1" ht="68.25" customHeight="1">
      <c r="A51" s="244"/>
      <c r="B51" s="244"/>
      <c r="C51" s="10" t="s">
        <v>282</v>
      </c>
      <c r="D51" s="124" t="s">
        <v>186</v>
      </c>
      <c r="E51" s="124" t="s">
        <v>283</v>
      </c>
      <c r="F51" s="112">
        <v>44652</v>
      </c>
      <c r="G51" s="113">
        <v>44742</v>
      </c>
      <c r="H51" s="98">
        <v>0.2</v>
      </c>
      <c r="I51" s="98"/>
      <c r="J51" s="98">
        <f t="shared" si="0"/>
        <v>0</v>
      </c>
      <c r="K51" s="329"/>
      <c r="L51" s="226"/>
      <c r="M51" s="219"/>
      <c r="N51" s="321"/>
      <c r="O51" s="244"/>
    </row>
    <row r="52" spans="1:15" s="83" customFormat="1" ht="84.75" customHeight="1">
      <c r="A52" s="244"/>
      <c r="B52" s="244"/>
      <c r="C52" s="10" t="s">
        <v>431</v>
      </c>
      <c r="D52" s="124" t="s">
        <v>186</v>
      </c>
      <c r="E52" s="124" t="s">
        <v>385</v>
      </c>
      <c r="F52" s="112">
        <v>44774</v>
      </c>
      <c r="G52" s="113">
        <v>44895</v>
      </c>
      <c r="H52" s="98">
        <v>0.2</v>
      </c>
      <c r="I52" s="98">
        <v>0</v>
      </c>
      <c r="J52" s="98">
        <f t="shared" si="0"/>
        <v>0</v>
      </c>
      <c r="K52" s="329"/>
      <c r="L52" s="226"/>
      <c r="M52" s="219"/>
      <c r="N52" s="321"/>
      <c r="O52" s="244"/>
    </row>
    <row r="53" spans="1:15" s="83" customFormat="1" ht="70.5" customHeight="1">
      <c r="A53" s="263"/>
      <c r="B53" s="263"/>
      <c r="C53" s="116" t="s">
        <v>430</v>
      </c>
      <c r="D53" s="124" t="s">
        <v>186</v>
      </c>
      <c r="E53" s="124" t="s">
        <v>281</v>
      </c>
      <c r="F53" s="117">
        <v>44866</v>
      </c>
      <c r="G53" s="113">
        <v>44910</v>
      </c>
      <c r="H53" s="98">
        <v>0.2</v>
      </c>
      <c r="I53" s="98">
        <v>0</v>
      </c>
      <c r="J53" s="98">
        <f t="shared" si="0"/>
        <v>0</v>
      </c>
      <c r="K53" s="330"/>
      <c r="L53" s="227"/>
      <c r="M53" s="248"/>
      <c r="N53" s="322"/>
      <c r="O53" s="263"/>
    </row>
    <row r="54" spans="1:15" s="83" customFormat="1" ht="67.5" customHeight="1">
      <c r="A54" s="260" t="s">
        <v>259</v>
      </c>
      <c r="B54" s="243" t="s">
        <v>62</v>
      </c>
      <c r="C54" s="10" t="s">
        <v>284</v>
      </c>
      <c r="D54" s="124" t="s">
        <v>186</v>
      </c>
      <c r="E54" s="124" t="s">
        <v>286</v>
      </c>
      <c r="F54" s="117">
        <v>44682</v>
      </c>
      <c r="G54" s="113">
        <v>44742</v>
      </c>
      <c r="H54" s="98">
        <v>0.25</v>
      </c>
      <c r="I54" s="98">
        <v>0</v>
      </c>
      <c r="J54" s="98">
        <f t="shared" si="0"/>
        <v>0</v>
      </c>
      <c r="K54" s="328">
        <v>0.3333</v>
      </c>
      <c r="L54" s="225">
        <f>SUM(J54:J59)*K54</f>
        <v>0.0277722225</v>
      </c>
      <c r="M54" s="218">
        <f>+L54/K54</f>
        <v>0.083325</v>
      </c>
      <c r="N54" s="320">
        <v>10000000</v>
      </c>
      <c r="O54" s="243" t="s">
        <v>134</v>
      </c>
    </row>
    <row r="55" spans="1:15" s="83" customFormat="1" ht="112.5" customHeight="1">
      <c r="A55" s="260"/>
      <c r="B55" s="244"/>
      <c r="C55" s="10" t="s">
        <v>166</v>
      </c>
      <c r="D55" s="124" t="s">
        <v>186</v>
      </c>
      <c r="E55" s="124" t="s">
        <v>287</v>
      </c>
      <c r="F55" s="117">
        <v>44910</v>
      </c>
      <c r="G55" s="113">
        <v>44925</v>
      </c>
      <c r="H55" s="98">
        <v>0.25</v>
      </c>
      <c r="I55" s="98">
        <v>0</v>
      </c>
      <c r="J55" s="98">
        <f t="shared" si="0"/>
        <v>0</v>
      </c>
      <c r="K55" s="246"/>
      <c r="L55" s="226"/>
      <c r="M55" s="219"/>
      <c r="N55" s="321"/>
      <c r="O55" s="244"/>
    </row>
    <row r="56" spans="1:15" s="83" customFormat="1" ht="25.5">
      <c r="A56" s="260"/>
      <c r="B56" s="244"/>
      <c r="C56" s="10" t="s">
        <v>285</v>
      </c>
      <c r="D56" s="124" t="s">
        <v>186</v>
      </c>
      <c r="E56" s="124" t="s">
        <v>288</v>
      </c>
      <c r="F56" s="117">
        <v>44910</v>
      </c>
      <c r="G56" s="113">
        <v>44925</v>
      </c>
      <c r="H56" s="98">
        <v>0.25</v>
      </c>
      <c r="I56" s="98">
        <v>0</v>
      </c>
      <c r="J56" s="98">
        <f t="shared" si="0"/>
        <v>0</v>
      </c>
      <c r="K56" s="246"/>
      <c r="L56" s="226"/>
      <c r="M56" s="219"/>
      <c r="N56" s="321"/>
      <c r="O56" s="244"/>
    </row>
    <row r="57" spans="1:15" s="83" customFormat="1" ht="19.5" customHeight="1">
      <c r="A57" s="260"/>
      <c r="B57" s="260" t="s">
        <v>130</v>
      </c>
      <c r="C57" s="241" t="s">
        <v>290</v>
      </c>
      <c r="D57" s="243" t="s">
        <v>187</v>
      </c>
      <c r="E57" s="243" t="s">
        <v>289</v>
      </c>
      <c r="F57" s="117">
        <v>44562</v>
      </c>
      <c r="G57" s="113">
        <v>44681</v>
      </c>
      <c r="H57" s="225">
        <v>0.25</v>
      </c>
      <c r="I57" s="225">
        <v>0.3333</v>
      </c>
      <c r="J57" s="225">
        <f>+I57*H57</f>
        <v>0.083325</v>
      </c>
      <c r="K57" s="246"/>
      <c r="L57" s="226"/>
      <c r="M57" s="219"/>
      <c r="N57" s="321"/>
      <c r="O57" s="244"/>
    </row>
    <row r="58" spans="1:15" s="83" customFormat="1" ht="24.75" customHeight="1">
      <c r="A58" s="260"/>
      <c r="B58" s="260"/>
      <c r="C58" s="242"/>
      <c r="D58" s="244"/>
      <c r="E58" s="244"/>
      <c r="F58" s="117">
        <v>44682</v>
      </c>
      <c r="G58" s="113">
        <v>44803</v>
      </c>
      <c r="H58" s="226"/>
      <c r="I58" s="226"/>
      <c r="J58" s="226"/>
      <c r="K58" s="246"/>
      <c r="L58" s="226"/>
      <c r="M58" s="219"/>
      <c r="N58" s="321"/>
      <c r="O58" s="244"/>
    </row>
    <row r="59" spans="1:15" s="83" customFormat="1" ht="20.25" customHeight="1">
      <c r="A59" s="260"/>
      <c r="B59" s="260"/>
      <c r="C59" s="317"/>
      <c r="D59" s="263"/>
      <c r="E59" s="263"/>
      <c r="F59" s="117">
        <v>44805</v>
      </c>
      <c r="G59" s="113">
        <v>44925</v>
      </c>
      <c r="H59" s="227"/>
      <c r="I59" s="227"/>
      <c r="J59" s="227"/>
      <c r="K59" s="247"/>
      <c r="L59" s="227"/>
      <c r="M59" s="248"/>
      <c r="N59" s="322"/>
      <c r="O59" s="263"/>
    </row>
    <row r="60" spans="1:13" ht="15">
      <c r="A60" s="30"/>
      <c r="B60" s="89"/>
      <c r="C60" s="90"/>
      <c r="D60" s="89"/>
      <c r="E60" s="91"/>
      <c r="F60" s="30"/>
      <c r="G60" s="30"/>
      <c r="H60" s="64"/>
      <c r="I60" s="64"/>
      <c r="L60" s="101">
        <f>SUM(L32:L59)</f>
        <v>0.2735809725</v>
      </c>
      <c r="M60" s="100">
        <f>AVERAGE(M32:M59)</f>
        <v>0.27360833333333334</v>
      </c>
    </row>
    <row r="61" spans="1:9" ht="12.75">
      <c r="A61" s="30"/>
      <c r="B61" s="32"/>
      <c r="C61" s="72"/>
      <c r="D61" s="30"/>
      <c r="E61" s="75"/>
      <c r="F61" s="30"/>
      <c r="G61" s="30"/>
      <c r="H61" s="64"/>
      <c r="I61" s="64"/>
    </row>
    <row r="62" spans="1:15" ht="17.25" customHeight="1">
      <c r="A62" s="296" t="s">
        <v>122</v>
      </c>
      <c r="B62" s="297"/>
      <c r="C62" s="215" t="s">
        <v>198</v>
      </c>
      <c r="D62" s="216"/>
      <c r="E62" s="216"/>
      <c r="F62" s="216"/>
      <c r="G62" s="216"/>
      <c r="H62" s="216"/>
      <c r="I62" s="216"/>
      <c r="J62" s="216"/>
      <c r="K62" s="216"/>
      <c r="L62" s="216"/>
      <c r="M62" s="216"/>
      <c r="N62" s="216"/>
      <c r="O62" s="217"/>
    </row>
    <row r="63" spans="1:15" s="8" customFormat="1" ht="51.75" customHeight="1">
      <c r="A63" s="273" t="s">
        <v>257</v>
      </c>
      <c r="B63" s="104" t="s">
        <v>2</v>
      </c>
      <c r="C63" s="163" t="s">
        <v>1</v>
      </c>
      <c r="D63" s="80" t="s">
        <v>2</v>
      </c>
      <c r="E63" s="303" t="s">
        <v>253</v>
      </c>
      <c r="F63" s="310" t="s">
        <v>116</v>
      </c>
      <c r="G63" s="311"/>
      <c r="H63" s="303" t="s">
        <v>254</v>
      </c>
      <c r="I63" s="106" t="s">
        <v>170</v>
      </c>
      <c r="J63" s="103" t="s">
        <v>171</v>
      </c>
      <c r="K63" s="106" t="s">
        <v>172</v>
      </c>
      <c r="L63" s="106" t="s">
        <v>171</v>
      </c>
      <c r="M63" s="107" t="s">
        <v>111</v>
      </c>
      <c r="N63" s="63" t="s">
        <v>255</v>
      </c>
      <c r="O63" s="210" t="s">
        <v>115</v>
      </c>
    </row>
    <row r="64" spans="1:15" s="8" customFormat="1" ht="33" customHeight="1">
      <c r="A64" s="274"/>
      <c r="B64" s="81" t="s">
        <v>9</v>
      </c>
      <c r="C64" s="164" t="s">
        <v>6</v>
      </c>
      <c r="D64" s="28" t="s">
        <v>7</v>
      </c>
      <c r="E64" s="304"/>
      <c r="F64" s="28" t="s">
        <v>251</v>
      </c>
      <c r="G64" s="28" t="s">
        <v>252</v>
      </c>
      <c r="H64" s="304"/>
      <c r="I64" s="106" t="s">
        <v>173</v>
      </c>
      <c r="J64" s="103" t="s">
        <v>174</v>
      </c>
      <c r="K64" s="106" t="s">
        <v>175</v>
      </c>
      <c r="L64" s="106" t="s">
        <v>8</v>
      </c>
      <c r="M64" s="107" t="s">
        <v>8</v>
      </c>
      <c r="N64" s="62" t="s">
        <v>17</v>
      </c>
      <c r="O64" s="211"/>
    </row>
    <row r="65" spans="1:15" s="83" customFormat="1" ht="65.25" customHeight="1">
      <c r="A65" s="243" t="s">
        <v>291</v>
      </c>
      <c r="B65" s="243" t="s">
        <v>62</v>
      </c>
      <c r="C65" s="127" t="s">
        <v>386</v>
      </c>
      <c r="D65" s="124" t="s">
        <v>186</v>
      </c>
      <c r="E65" s="124" t="s">
        <v>387</v>
      </c>
      <c r="F65" s="117">
        <v>44743</v>
      </c>
      <c r="G65" s="113">
        <v>44925</v>
      </c>
      <c r="H65" s="180">
        <v>0.25</v>
      </c>
      <c r="I65" s="180">
        <v>0</v>
      </c>
      <c r="J65" s="182">
        <f aca="true" t="shared" si="1" ref="J65:J71">+I65*H65</f>
        <v>0</v>
      </c>
      <c r="K65" s="225">
        <v>0.25</v>
      </c>
      <c r="L65" s="225">
        <f>SUM(J65:J68)*K65</f>
        <v>0.1875</v>
      </c>
      <c r="M65" s="225">
        <f>+L65/K65</f>
        <v>0.75</v>
      </c>
      <c r="N65" s="264">
        <v>30000000</v>
      </c>
      <c r="O65" s="243" t="s">
        <v>134</v>
      </c>
    </row>
    <row r="66" spans="1:15" s="83" customFormat="1" ht="44.25" customHeight="1">
      <c r="A66" s="244"/>
      <c r="B66" s="244"/>
      <c r="C66" s="128" t="s">
        <v>293</v>
      </c>
      <c r="D66" s="124" t="s">
        <v>186</v>
      </c>
      <c r="E66" s="124" t="s">
        <v>304</v>
      </c>
      <c r="F66" s="117">
        <v>44562</v>
      </c>
      <c r="G66" s="113">
        <v>44650</v>
      </c>
      <c r="H66" s="180">
        <v>0.25</v>
      </c>
      <c r="I66" s="180">
        <v>1</v>
      </c>
      <c r="J66" s="182">
        <f t="shared" si="1"/>
        <v>0.25</v>
      </c>
      <c r="K66" s="226"/>
      <c r="L66" s="226"/>
      <c r="M66" s="226"/>
      <c r="N66" s="265"/>
      <c r="O66" s="244"/>
    </row>
    <row r="67" spans="1:15" s="83" customFormat="1" ht="52.5" customHeight="1">
      <c r="A67" s="244"/>
      <c r="B67" s="243" t="s">
        <v>296</v>
      </c>
      <c r="C67" s="128" t="s">
        <v>393</v>
      </c>
      <c r="D67" s="124" t="s">
        <v>274</v>
      </c>
      <c r="E67" s="124" t="s">
        <v>388</v>
      </c>
      <c r="F67" s="117">
        <v>44562</v>
      </c>
      <c r="G67" s="113">
        <v>44650</v>
      </c>
      <c r="H67" s="180">
        <v>0.25</v>
      </c>
      <c r="I67" s="180">
        <v>1</v>
      </c>
      <c r="J67" s="182">
        <f t="shared" si="1"/>
        <v>0.25</v>
      </c>
      <c r="K67" s="226"/>
      <c r="L67" s="226"/>
      <c r="M67" s="226"/>
      <c r="N67" s="265"/>
      <c r="O67" s="244"/>
    </row>
    <row r="68" spans="1:15" s="83" customFormat="1" ht="79.5" customHeight="1">
      <c r="A68" s="263"/>
      <c r="B68" s="263"/>
      <c r="C68" s="128" t="s">
        <v>429</v>
      </c>
      <c r="D68" s="124" t="s">
        <v>394</v>
      </c>
      <c r="E68" s="124" t="s">
        <v>395</v>
      </c>
      <c r="F68" s="117">
        <v>44562</v>
      </c>
      <c r="G68" s="113">
        <v>44650</v>
      </c>
      <c r="H68" s="180">
        <v>0.25</v>
      </c>
      <c r="I68" s="180">
        <v>1</v>
      </c>
      <c r="J68" s="182">
        <f t="shared" si="1"/>
        <v>0.25</v>
      </c>
      <c r="K68" s="227"/>
      <c r="L68" s="227"/>
      <c r="M68" s="227"/>
      <c r="N68" s="266"/>
      <c r="O68" s="263"/>
    </row>
    <row r="69" spans="1:15" s="83" customFormat="1" ht="54.75" customHeight="1">
      <c r="A69" s="243" t="s">
        <v>260</v>
      </c>
      <c r="B69" s="124" t="s">
        <v>62</v>
      </c>
      <c r="C69" s="126" t="s">
        <v>292</v>
      </c>
      <c r="D69" s="124" t="s">
        <v>186</v>
      </c>
      <c r="E69" s="124" t="s">
        <v>305</v>
      </c>
      <c r="F69" s="117">
        <v>44743</v>
      </c>
      <c r="G69" s="113">
        <v>44834</v>
      </c>
      <c r="H69" s="180">
        <v>0.2</v>
      </c>
      <c r="I69" s="180">
        <v>0</v>
      </c>
      <c r="J69" s="182">
        <f t="shared" si="1"/>
        <v>0</v>
      </c>
      <c r="K69" s="225">
        <v>0.25</v>
      </c>
      <c r="L69" s="225">
        <f>SUM(J69:J75)*K69</f>
        <v>0.016665</v>
      </c>
      <c r="M69" s="262">
        <f>+L69/K69</f>
        <v>0.06666</v>
      </c>
      <c r="N69" s="264">
        <v>10000000</v>
      </c>
      <c r="O69" s="243" t="s">
        <v>134</v>
      </c>
    </row>
    <row r="70" spans="1:15" s="83" customFormat="1" ht="75.75" customHeight="1">
      <c r="A70" s="244"/>
      <c r="B70" s="124" t="s">
        <v>62</v>
      </c>
      <c r="C70" s="126" t="s">
        <v>353</v>
      </c>
      <c r="D70" s="124" t="s">
        <v>294</v>
      </c>
      <c r="E70" s="124" t="s">
        <v>306</v>
      </c>
      <c r="F70" s="117">
        <v>44652</v>
      </c>
      <c r="G70" s="113">
        <v>44742</v>
      </c>
      <c r="H70" s="180">
        <v>0.2</v>
      </c>
      <c r="I70" s="180">
        <v>0</v>
      </c>
      <c r="J70" s="182">
        <f t="shared" si="1"/>
        <v>0</v>
      </c>
      <c r="K70" s="226"/>
      <c r="L70" s="226"/>
      <c r="M70" s="262"/>
      <c r="N70" s="265"/>
      <c r="O70" s="244"/>
    </row>
    <row r="71" spans="1:15" s="83" customFormat="1" ht="26.25" customHeight="1">
      <c r="A71" s="244"/>
      <c r="B71" s="243" t="s">
        <v>307</v>
      </c>
      <c r="C71" s="241" t="s">
        <v>389</v>
      </c>
      <c r="D71" s="243" t="s">
        <v>274</v>
      </c>
      <c r="E71" s="243" t="s">
        <v>390</v>
      </c>
      <c r="F71" s="117">
        <v>44562</v>
      </c>
      <c r="G71" s="129">
        <v>44681</v>
      </c>
      <c r="H71" s="225">
        <v>0.2</v>
      </c>
      <c r="I71" s="225">
        <v>0.3333</v>
      </c>
      <c r="J71" s="218">
        <f t="shared" si="1"/>
        <v>0.06666</v>
      </c>
      <c r="K71" s="226"/>
      <c r="L71" s="226"/>
      <c r="M71" s="262"/>
      <c r="N71" s="265"/>
      <c r="O71" s="244"/>
    </row>
    <row r="72" spans="1:15" s="83" customFormat="1" ht="23.25" customHeight="1">
      <c r="A72" s="244"/>
      <c r="B72" s="244"/>
      <c r="C72" s="242"/>
      <c r="D72" s="244"/>
      <c r="E72" s="244"/>
      <c r="F72" s="117">
        <v>44682</v>
      </c>
      <c r="G72" s="113">
        <v>44803</v>
      </c>
      <c r="H72" s="226"/>
      <c r="I72" s="226"/>
      <c r="J72" s="219"/>
      <c r="K72" s="226"/>
      <c r="L72" s="226"/>
      <c r="M72" s="262"/>
      <c r="N72" s="265"/>
      <c r="O72" s="244"/>
    </row>
    <row r="73" spans="1:15" s="83" customFormat="1" ht="24" customHeight="1">
      <c r="A73" s="244"/>
      <c r="B73" s="263"/>
      <c r="C73" s="317"/>
      <c r="D73" s="263"/>
      <c r="E73" s="263"/>
      <c r="F73" s="117">
        <v>44805</v>
      </c>
      <c r="G73" s="113">
        <v>44925</v>
      </c>
      <c r="H73" s="227"/>
      <c r="I73" s="227"/>
      <c r="J73" s="248"/>
      <c r="K73" s="226"/>
      <c r="L73" s="226"/>
      <c r="M73" s="262"/>
      <c r="N73" s="265"/>
      <c r="O73" s="244"/>
    </row>
    <row r="74" spans="1:15" s="83" customFormat="1" ht="54.75" customHeight="1">
      <c r="A74" s="244"/>
      <c r="B74" s="137" t="s">
        <v>164</v>
      </c>
      <c r="C74" s="140" t="s">
        <v>376</v>
      </c>
      <c r="D74" s="137" t="s">
        <v>412</v>
      </c>
      <c r="E74" s="137" t="s">
        <v>411</v>
      </c>
      <c r="F74" s="117">
        <v>44562</v>
      </c>
      <c r="G74" s="113">
        <v>44925</v>
      </c>
      <c r="H74" s="178">
        <v>0.2</v>
      </c>
      <c r="I74" s="178">
        <v>0</v>
      </c>
      <c r="J74" s="179">
        <f>+I74*H74</f>
        <v>0</v>
      </c>
      <c r="K74" s="226"/>
      <c r="L74" s="226"/>
      <c r="M74" s="262"/>
      <c r="N74" s="265"/>
      <c r="O74" s="244"/>
    </row>
    <row r="75" spans="1:15" s="83" customFormat="1" ht="64.5" customHeight="1">
      <c r="A75" s="244"/>
      <c r="B75" s="130" t="s">
        <v>295</v>
      </c>
      <c r="C75" s="126" t="s">
        <v>391</v>
      </c>
      <c r="D75" s="124" t="s">
        <v>344</v>
      </c>
      <c r="E75" s="124" t="s">
        <v>392</v>
      </c>
      <c r="F75" s="117">
        <v>44652</v>
      </c>
      <c r="G75" s="113">
        <v>44742</v>
      </c>
      <c r="H75" s="180">
        <v>0.2</v>
      </c>
      <c r="I75" s="180">
        <v>0</v>
      </c>
      <c r="J75" s="182">
        <f>+I75*H75</f>
        <v>0</v>
      </c>
      <c r="K75" s="227"/>
      <c r="L75" s="227"/>
      <c r="M75" s="262"/>
      <c r="N75" s="265"/>
      <c r="O75" s="263"/>
    </row>
    <row r="76" spans="1:15" s="42" customFormat="1" ht="54" customHeight="1">
      <c r="A76" s="228" t="s">
        <v>261</v>
      </c>
      <c r="B76" s="201" t="s">
        <v>297</v>
      </c>
      <c r="C76" s="140" t="s">
        <v>178</v>
      </c>
      <c r="D76" s="33" t="s">
        <v>188</v>
      </c>
      <c r="E76" s="33" t="s">
        <v>308</v>
      </c>
      <c r="F76" s="202">
        <v>44743</v>
      </c>
      <c r="G76" s="203">
        <v>44834</v>
      </c>
      <c r="H76" s="96">
        <v>0.2</v>
      </c>
      <c r="I76" s="96">
        <v>0</v>
      </c>
      <c r="J76" s="76">
        <f>+I76*H76</f>
        <v>0</v>
      </c>
      <c r="K76" s="205">
        <v>0.25</v>
      </c>
      <c r="L76" s="205">
        <f>SUM(J76:J93)*K76</f>
        <v>0.05832875</v>
      </c>
      <c r="M76" s="205">
        <f>+L76/K76</f>
        <v>0.233315</v>
      </c>
      <c r="N76" s="267">
        <v>10000000</v>
      </c>
      <c r="O76" s="228" t="s">
        <v>134</v>
      </c>
    </row>
    <row r="77" spans="1:15" s="42" customFormat="1" ht="78.75" customHeight="1">
      <c r="A77" s="229"/>
      <c r="B77" s="249" t="s">
        <v>62</v>
      </c>
      <c r="C77" s="254" t="s">
        <v>396</v>
      </c>
      <c r="D77" s="257" t="s">
        <v>294</v>
      </c>
      <c r="E77" s="228" t="s">
        <v>397</v>
      </c>
      <c r="F77" s="202">
        <v>44562</v>
      </c>
      <c r="G77" s="204">
        <v>44681</v>
      </c>
      <c r="H77" s="205">
        <v>0.15</v>
      </c>
      <c r="I77" s="205">
        <v>0.3333</v>
      </c>
      <c r="J77" s="251">
        <f>+I77*H77</f>
        <v>0.049995</v>
      </c>
      <c r="K77" s="206"/>
      <c r="L77" s="206"/>
      <c r="M77" s="206"/>
      <c r="N77" s="268"/>
      <c r="O77" s="229"/>
    </row>
    <row r="78" spans="1:15" s="42" customFormat="1" ht="60" customHeight="1">
      <c r="A78" s="229"/>
      <c r="B78" s="249"/>
      <c r="C78" s="255"/>
      <c r="D78" s="258"/>
      <c r="E78" s="229"/>
      <c r="F78" s="202">
        <v>44682</v>
      </c>
      <c r="G78" s="203">
        <v>44803</v>
      </c>
      <c r="H78" s="206"/>
      <c r="I78" s="206"/>
      <c r="J78" s="252"/>
      <c r="K78" s="206"/>
      <c r="L78" s="206"/>
      <c r="M78" s="206"/>
      <c r="N78" s="268"/>
      <c r="O78" s="229"/>
    </row>
    <row r="79" spans="1:15" s="42" customFormat="1" ht="64.5" customHeight="1">
      <c r="A79" s="229"/>
      <c r="B79" s="249"/>
      <c r="C79" s="256"/>
      <c r="D79" s="259"/>
      <c r="E79" s="230"/>
      <c r="F79" s="202">
        <v>44805</v>
      </c>
      <c r="G79" s="203">
        <v>44925</v>
      </c>
      <c r="H79" s="207"/>
      <c r="I79" s="207"/>
      <c r="J79" s="253"/>
      <c r="K79" s="206"/>
      <c r="L79" s="206"/>
      <c r="M79" s="206"/>
      <c r="N79" s="268"/>
      <c r="O79" s="229"/>
    </row>
    <row r="80" spans="1:15" s="42" customFormat="1" ht="27.75" customHeight="1">
      <c r="A80" s="229"/>
      <c r="B80" s="229" t="s">
        <v>351</v>
      </c>
      <c r="C80" s="254" t="s">
        <v>398</v>
      </c>
      <c r="D80" s="257" t="s">
        <v>339</v>
      </c>
      <c r="E80" s="228" t="s">
        <v>352</v>
      </c>
      <c r="F80" s="202">
        <v>44562</v>
      </c>
      <c r="G80" s="204">
        <v>44681</v>
      </c>
      <c r="H80" s="205">
        <v>0.1</v>
      </c>
      <c r="I80" s="205">
        <v>0.3333</v>
      </c>
      <c r="J80" s="251">
        <f>+I80*H80</f>
        <v>0.03333</v>
      </c>
      <c r="K80" s="206"/>
      <c r="L80" s="206"/>
      <c r="M80" s="206"/>
      <c r="N80" s="268"/>
      <c r="O80" s="229"/>
    </row>
    <row r="81" spans="1:15" s="42" customFormat="1" ht="26.25" customHeight="1">
      <c r="A81" s="229"/>
      <c r="B81" s="229"/>
      <c r="C81" s="255"/>
      <c r="D81" s="258"/>
      <c r="E81" s="229"/>
      <c r="F81" s="202">
        <v>44682</v>
      </c>
      <c r="G81" s="203">
        <v>44803</v>
      </c>
      <c r="H81" s="206"/>
      <c r="I81" s="206"/>
      <c r="J81" s="252"/>
      <c r="K81" s="206"/>
      <c r="L81" s="206"/>
      <c r="M81" s="206"/>
      <c r="N81" s="268"/>
      <c r="O81" s="229"/>
    </row>
    <row r="82" spans="1:15" s="42" customFormat="1" ht="24.75" customHeight="1">
      <c r="A82" s="229"/>
      <c r="B82" s="229"/>
      <c r="C82" s="256"/>
      <c r="D82" s="259"/>
      <c r="E82" s="230"/>
      <c r="F82" s="202">
        <v>44805</v>
      </c>
      <c r="G82" s="203">
        <v>44925</v>
      </c>
      <c r="H82" s="207"/>
      <c r="I82" s="207"/>
      <c r="J82" s="253"/>
      <c r="K82" s="206"/>
      <c r="L82" s="206"/>
      <c r="M82" s="206"/>
      <c r="N82" s="268"/>
      <c r="O82" s="229"/>
    </row>
    <row r="83" spans="1:15" s="42" customFormat="1" ht="26.25" customHeight="1">
      <c r="A83" s="229"/>
      <c r="B83" s="249" t="s">
        <v>351</v>
      </c>
      <c r="C83" s="254" t="s">
        <v>343</v>
      </c>
      <c r="D83" s="257" t="s">
        <v>339</v>
      </c>
      <c r="E83" s="228" t="s">
        <v>342</v>
      </c>
      <c r="F83" s="202">
        <v>44562</v>
      </c>
      <c r="G83" s="204">
        <v>44681</v>
      </c>
      <c r="H83" s="205">
        <v>0.15</v>
      </c>
      <c r="I83" s="205">
        <v>0.3333</v>
      </c>
      <c r="J83" s="251">
        <f>+I83*H83</f>
        <v>0.049995</v>
      </c>
      <c r="K83" s="206"/>
      <c r="L83" s="206"/>
      <c r="M83" s="206"/>
      <c r="N83" s="268"/>
      <c r="O83" s="229"/>
    </row>
    <row r="84" spans="1:15" s="42" customFormat="1" ht="26.25" customHeight="1">
      <c r="A84" s="229"/>
      <c r="B84" s="249"/>
      <c r="C84" s="255"/>
      <c r="D84" s="258"/>
      <c r="E84" s="229"/>
      <c r="F84" s="202">
        <v>44682</v>
      </c>
      <c r="G84" s="203">
        <v>44803</v>
      </c>
      <c r="H84" s="206"/>
      <c r="I84" s="206"/>
      <c r="J84" s="252"/>
      <c r="K84" s="206"/>
      <c r="L84" s="206"/>
      <c r="M84" s="206"/>
      <c r="N84" s="268"/>
      <c r="O84" s="229"/>
    </row>
    <row r="85" spans="1:15" s="42" customFormat="1" ht="27.75" customHeight="1">
      <c r="A85" s="229"/>
      <c r="B85" s="249"/>
      <c r="C85" s="256"/>
      <c r="D85" s="259"/>
      <c r="E85" s="230"/>
      <c r="F85" s="202">
        <v>44805</v>
      </c>
      <c r="G85" s="203">
        <v>44925</v>
      </c>
      <c r="H85" s="207"/>
      <c r="I85" s="207"/>
      <c r="J85" s="253"/>
      <c r="K85" s="206"/>
      <c r="L85" s="206"/>
      <c r="M85" s="206"/>
      <c r="N85" s="268"/>
      <c r="O85" s="229"/>
    </row>
    <row r="86" spans="1:15" s="42" customFormat="1" ht="27.75" customHeight="1">
      <c r="A86" s="229"/>
      <c r="B86" s="229" t="s">
        <v>351</v>
      </c>
      <c r="C86" s="254" t="s">
        <v>340</v>
      </c>
      <c r="D86" s="257" t="s">
        <v>339</v>
      </c>
      <c r="E86" s="228" t="s">
        <v>341</v>
      </c>
      <c r="F86" s="202">
        <v>44562</v>
      </c>
      <c r="G86" s="204">
        <v>44681</v>
      </c>
      <c r="H86" s="205">
        <v>0.15</v>
      </c>
      <c r="I86" s="205">
        <v>0.3333</v>
      </c>
      <c r="J86" s="251">
        <f>+I86*H86</f>
        <v>0.049995</v>
      </c>
      <c r="K86" s="206"/>
      <c r="L86" s="206"/>
      <c r="M86" s="206"/>
      <c r="N86" s="268"/>
      <c r="O86" s="229"/>
    </row>
    <row r="87" spans="1:15" s="42" customFormat="1" ht="31.5" customHeight="1">
      <c r="A87" s="229"/>
      <c r="B87" s="229"/>
      <c r="C87" s="255"/>
      <c r="D87" s="258"/>
      <c r="E87" s="229"/>
      <c r="F87" s="202">
        <v>44682</v>
      </c>
      <c r="G87" s="203">
        <v>44803</v>
      </c>
      <c r="H87" s="206"/>
      <c r="I87" s="206"/>
      <c r="J87" s="252"/>
      <c r="K87" s="206"/>
      <c r="L87" s="206"/>
      <c r="M87" s="206"/>
      <c r="N87" s="268"/>
      <c r="O87" s="229"/>
    </row>
    <row r="88" spans="1:15" s="42" customFormat="1" ht="31.5" customHeight="1">
      <c r="A88" s="229"/>
      <c r="B88" s="230"/>
      <c r="C88" s="256"/>
      <c r="D88" s="259"/>
      <c r="E88" s="230"/>
      <c r="F88" s="202">
        <v>44805</v>
      </c>
      <c r="G88" s="203">
        <v>44925</v>
      </c>
      <c r="H88" s="207"/>
      <c r="I88" s="207"/>
      <c r="J88" s="253"/>
      <c r="K88" s="206"/>
      <c r="L88" s="206"/>
      <c r="M88" s="206"/>
      <c r="N88" s="269"/>
      <c r="O88" s="230"/>
    </row>
    <row r="89" spans="1:15" s="42" customFormat="1" ht="35.25" customHeight="1">
      <c r="A89" s="229"/>
      <c r="B89" s="249" t="s">
        <v>194</v>
      </c>
      <c r="C89" s="250" t="s">
        <v>401</v>
      </c>
      <c r="D89" s="228" t="s">
        <v>298</v>
      </c>
      <c r="E89" s="228" t="s">
        <v>309</v>
      </c>
      <c r="F89" s="202">
        <v>44562</v>
      </c>
      <c r="G89" s="204">
        <v>44650</v>
      </c>
      <c r="H89" s="205">
        <v>0.2</v>
      </c>
      <c r="I89" s="205">
        <v>0.25</v>
      </c>
      <c r="J89" s="251">
        <f>+I89*H89</f>
        <v>0.05</v>
      </c>
      <c r="K89" s="206"/>
      <c r="L89" s="206"/>
      <c r="M89" s="206"/>
      <c r="N89" s="267">
        <v>8000000</v>
      </c>
      <c r="O89" s="228" t="s">
        <v>134</v>
      </c>
    </row>
    <row r="90" spans="1:15" s="42" customFormat="1" ht="35.25" customHeight="1">
      <c r="A90" s="229"/>
      <c r="B90" s="249"/>
      <c r="C90" s="250"/>
      <c r="D90" s="229"/>
      <c r="E90" s="229"/>
      <c r="F90" s="202">
        <v>44652</v>
      </c>
      <c r="G90" s="203">
        <v>44742</v>
      </c>
      <c r="H90" s="206"/>
      <c r="I90" s="206"/>
      <c r="J90" s="252"/>
      <c r="K90" s="206"/>
      <c r="L90" s="206"/>
      <c r="M90" s="206"/>
      <c r="N90" s="268"/>
      <c r="O90" s="229"/>
    </row>
    <row r="91" spans="1:15" s="42" customFormat="1" ht="39.75" customHeight="1">
      <c r="A91" s="229"/>
      <c r="B91" s="249"/>
      <c r="C91" s="250"/>
      <c r="D91" s="229"/>
      <c r="E91" s="229"/>
      <c r="F91" s="202">
        <v>44743</v>
      </c>
      <c r="G91" s="203">
        <v>44834</v>
      </c>
      <c r="H91" s="206"/>
      <c r="I91" s="206"/>
      <c r="J91" s="252"/>
      <c r="K91" s="206"/>
      <c r="L91" s="206"/>
      <c r="M91" s="206"/>
      <c r="N91" s="268"/>
      <c r="O91" s="229"/>
    </row>
    <row r="92" spans="1:15" s="42" customFormat="1" ht="39.75" customHeight="1">
      <c r="A92" s="229"/>
      <c r="B92" s="249"/>
      <c r="C92" s="250"/>
      <c r="D92" s="230"/>
      <c r="E92" s="230"/>
      <c r="F92" s="202">
        <v>44835</v>
      </c>
      <c r="G92" s="203">
        <v>44925</v>
      </c>
      <c r="H92" s="207"/>
      <c r="I92" s="207"/>
      <c r="J92" s="253"/>
      <c r="K92" s="206"/>
      <c r="L92" s="206"/>
      <c r="M92" s="206"/>
      <c r="N92" s="268"/>
      <c r="O92" s="229"/>
    </row>
    <row r="93" spans="1:15" s="42" customFormat="1" ht="57.75" customHeight="1">
      <c r="A93" s="229"/>
      <c r="B93" s="200" t="s">
        <v>302</v>
      </c>
      <c r="C93" s="181" t="s">
        <v>301</v>
      </c>
      <c r="D93" s="200" t="s">
        <v>345</v>
      </c>
      <c r="E93" s="33" t="s">
        <v>310</v>
      </c>
      <c r="F93" s="202">
        <v>44652</v>
      </c>
      <c r="G93" s="203">
        <v>44742</v>
      </c>
      <c r="H93" s="96">
        <v>0.05</v>
      </c>
      <c r="I93" s="96">
        <v>0</v>
      </c>
      <c r="J93" s="76">
        <f>+I93*H93</f>
        <v>0</v>
      </c>
      <c r="K93" s="207"/>
      <c r="L93" s="207"/>
      <c r="M93" s="207"/>
      <c r="N93" s="268"/>
      <c r="O93" s="229"/>
    </row>
    <row r="94" spans="1:15" s="83" customFormat="1" ht="26.25" customHeight="1">
      <c r="A94" s="260" t="s">
        <v>262</v>
      </c>
      <c r="B94" s="243" t="s">
        <v>62</v>
      </c>
      <c r="C94" s="220" t="s">
        <v>299</v>
      </c>
      <c r="D94" s="245" t="s">
        <v>294</v>
      </c>
      <c r="E94" s="218" t="s">
        <v>311</v>
      </c>
      <c r="F94" s="117">
        <v>44562</v>
      </c>
      <c r="G94" s="129">
        <v>44650</v>
      </c>
      <c r="H94" s="225">
        <v>0.4</v>
      </c>
      <c r="I94" s="225">
        <v>0.25</v>
      </c>
      <c r="J94" s="218">
        <f>+I94*H94</f>
        <v>0.1</v>
      </c>
      <c r="K94" s="262">
        <v>0.25</v>
      </c>
      <c r="L94" s="332">
        <f>SUM(J94:J101)*K94</f>
        <v>0.0333325</v>
      </c>
      <c r="M94" s="225">
        <f>+L94/K94</f>
        <v>0.13333</v>
      </c>
      <c r="N94" s="323">
        <v>25000000</v>
      </c>
      <c r="O94" s="243" t="s">
        <v>134</v>
      </c>
    </row>
    <row r="95" spans="1:15" s="83" customFormat="1" ht="22.5" customHeight="1">
      <c r="A95" s="260"/>
      <c r="B95" s="244"/>
      <c r="C95" s="221"/>
      <c r="D95" s="246"/>
      <c r="E95" s="219"/>
      <c r="F95" s="117">
        <v>44652</v>
      </c>
      <c r="G95" s="113">
        <v>44742</v>
      </c>
      <c r="H95" s="226"/>
      <c r="I95" s="226"/>
      <c r="J95" s="219"/>
      <c r="K95" s="262"/>
      <c r="L95" s="332"/>
      <c r="M95" s="226"/>
      <c r="N95" s="323"/>
      <c r="O95" s="244"/>
    </row>
    <row r="96" spans="1:15" s="83" customFormat="1" ht="23.25" customHeight="1">
      <c r="A96" s="260"/>
      <c r="B96" s="244"/>
      <c r="C96" s="221"/>
      <c r="D96" s="246"/>
      <c r="E96" s="219"/>
      <c r="F96" s="117">
        <v>44743</v>
      </c>
      <c r="G96" s="113">
        <v>44803</v>
      </c>
      <c r="H96" s="226"/>
      <c r="I96" s="226"/>
      <c r="J96" s="219"/>
      <c r="K96" s="262"/>
      <c r="L96" s="332"/>
      <c r="M96" s="226"/>
      <c r="N96" s="323"/>
      <c r="O96" s="244"/>
    </row>
    <row r="97" spans="1:15" s="83" customFormat="1" ht="24.75" customHeight="1">
      <c r="A97" s="260"/>
      <c r="B97" s="244"/>
      <c r="C97" s="222"/>
      <c r="D97" s="247"/>
      <c r="E97" s="248"/>
      <c r="F97" s="117">
        <v>44805</v>
      </c>
      <c r="G97" s="113">
        <v>44925</v>
      </c>
      <c r="H97" s="227"/>
      <c r="I97" s="227"/>
      <c r="J97" s="248"/>
      <c r="K97" s="262"/>
      <c r="L97" s="332"/>
      <c r="M97" s="226"/>
      <c r="N97" s="323"/>
      <c r="O97" s="244"/>
    </row>
    <row r="98" spans="1:15" s="83" customFormat="1" ht="24.75" customHeight="1">
      <c r="A98" s="260"/>
      <c r="B98" s="244"/>
      <c r="C98" s="241" t="s">
        <v>400</v>
      </c>
      <c r="D98" s="243" t="s">
        <v>294</v>
      </c>
      <c r="E98" s="243" t="s">
        <v>399</v>
      </c>
      <c r="F98" s="117">
        <v>44652</v>
      </c>
      <c r="G98" s="113">
        <v>44742</v>
      </c>
      <c r="H98" s="225">
        <v>0.1</v>
      </c>
      <c r="I98" s="225">
        <v>0.3333</v>
      </c>
      <c r="J98" s="218">
        <f>+I98*H98</f>
        <v>0.03333</v>
      </c>
      <c r="K98" s="262"/>
      <c r="L98" s="332"/>
      <c r="M98" s="226"/>
      <c r="N98" s="323"/>
      <c r="O98" s="244"/>
    </row>
    <row r="99" spans="1:15" s="83" customFormat="1" ht="24.75" customHeight="1">
      <c r="A99" s="260"/>
      <c r="B99" s="244"/>
      <c r="C99" s="242"/>
      <c r="D99" s="244"/>
      <c r="E99" s="244"/>
      <c r="F99" s="117">
        <v>44743</v>
      </c>
      <c r="G99" s="113">
        <v>44803</v>
      </c>
      <c r="H99" s="226"/>
      <c r="I99" s="226"/>
      <c r="J99" s="219"/>
      <c r="K99" s="262"/>
      <c r="L99" s="332"/>
      <c r="M99" s="226"/>
      <c r="N99" s="323"/>
      <c r="O99" s="244"/>
    </row>
    <row r="100" spans="1:15" s="83" customFormat="1" ht="24.75" customHeight="1">
      <c r="A100" s="260"/>
      <c r="B100" s="244"/>
      <c r="C100" s="242"/>
      <c r="D100" s="244"/>
      <c r="E100" s="244"/>
      <c r="F100" s="117">
        <v>44805</v>
      </c>
      <c r="G100" s="113">
        <v>44925</v>
      </c>
      <c r="H100" s="226"/>
      <c r="I100" s="226"/>
      <c r="J100" s="219"/>
      <c r="K100" s="262"/>
      <c r="L100" s="332"/>
      <c r="M100" s="226"/>
      <c r="N100" s="323"/>
      <c r="O100" s="244"/>
    </row>
    <row r="101" spans="1:15" s="83" customFormat="1" ht="51">
      <c r="A101" s="260"/>
      <c r="B101" s="263"/>
      <c r="C101" s="138" t="s">
        <v>402</v>
      </c>
      <c r="D101" s="131" t="s">
        <v>303</v>
      </c>
      <c r="E101" s="132" t="s">
        <v>312</v>
      </c>
      <c r="F101" s="112">
        <v>44835</v>
      </c>
      <c r="G101" s="112">
        <v>44925</v>
      </c>
      <c r="H101" s="180">
        <v>0.5</v>
      </c>
      <c r="I101" s="180">
        <v>0</v>
      </c>
      <c r="J101" s="182">
        <f>+I101*H101</f>
        <v>0</v>
      </c>
      <c r="K101" s="262"/>
      <c r="L101" s="333"/>
      <c r="M101" s="227"/>
      <c r="N101" s="323"/>
      <c r="O101" s="263"/>
    </row>
    <row r="102" spans="1:13" ht="15">
      <c r="A102" s="68"/>
      <c r="B102" s="36"/>
      <c r="E102" s="74"/>
      <c r="F102" s="71"/>
      <c r="G102" s="71"/>
      <c r="H102" s="73"/>
      <c r="I102" s="73">
        <f>+H102*E102</f>
        <v>0</v>
      </c>
      <c r="K102" s="110"/>
      <c r="L102" s="99">
        <f>SUM(L65:L101)</f>
        <v>0.29582624999999996</v>
      </c>
      <c r="M102" s="100">
        <f>AVERAGE(M65:M101)</f>
        <v>0.29582624999999996</v>
      </c>
    </row>
    <row r="103" spans="1:9" ht="12.75">
      <c r="A103" s="35"/>
      <c r="B103" s="36"/>
      <c r="C103" s="37"/>
      <c r="D103" s="35"/>
      <c r="E103" s="77"/>
      <c r="F103" s="35"/>
      <c r="G103" s="35"/>
      <c r="H103" s="65"/>
      <c r="I103" s="65"/>
    </row>
    <row r="104" spans="1:15" ht="18" customHeight="1">
      <c r="A104" s="296" t="s">
        <v>123</v>
      </c>
      <c r="B104" s="297"/>
      <c r="C104" s="215" t="s">
        <v>131</v>
      </c>
      <c r="D104" s="216"/>
      <c r="E104" s="216"/>
      <c r="F104" s="216"/>
      <c r="G104" s="216"/>
      <c r="H104" s="216"/>
      <c r="I104" s="216"/>
      <c r="J104" s="216"/>
      <c r="K104" s="216"/>
      <c r="L104" s="216"/>
      <c r="M104" s="216"/>
      <c r="N104" s="216"/>
      <c r="O104" s="217"/>
    </row>
    <row r="105" spans="1:15" s="8" customFormat="1" ht="51.75" customHeight="1">
      <c r="A105" s="273" t="s">
        <v>257</v>
      </c>
      <c r="B105" s="104" t="s">
        <v>2</v>
      </c>
      <c r="C105" s="163" t="s">
        <v>1</v>
      </c>
      <c r="D105" s="80" t="s">
        <v>2</v>
      </c>
      <c r="E105" s="303" t="s">
        <v>253</v>
      </c>
      <c r="F105" s="310" t="s">
        <v>116</v>
      </c>
      <c r="G105" s="311"/>
      <c r="H105" s="303" t="s">
        <v>254</v>
      </c>
      <c r="I105" s="106" t="s">
        <v>170</v>
      </c>
      <c r="J105" s="103" t="s">
        <v>171</v>
      </c>
      <c r="K105" s="106" t="s">
        <v>172</v>
      </c>
      <c r="L105" s="106" t="s">
        <v>171</v>
      </c>
      <c r="M105" s="107" t="s">
        <v>111</v>
      </c>
      <c r="N105" s="63" t="s">
        <v>255</v>
      </c>
      <c r="O105" s="210" t="s">
        <v>115</v>
      </c>
    </row>
    <row r="106" spans="1:15" s="8" customFormat="1" ht="33" customHeight="1">
      <c r="A106" s="274"/>
      <c r="B106" s="81" t="s">
        <v>9</v>
      </c>
      <c r="C106" s="165" t="s">
        <v>6</v>
      </c>
      <c r="D106" s="28" t="s">
        <v>7</v>
      </c>
      <c r="E106" s="304"/>
      <c r="F106" s="28" t="s">
        <v>251</v>
      </c>
      <c r="G106" s="28" t="s">
        <v>252</v>
      </c>
      <c r="H106" s="304"/>
      <c r="I106" s="106" t="s">
        <v>173</v>
      </c>
      <c r="J106" s="103" t="s">
        <v>174</v>
      </c>
      <c r="K106" s="106" t="s">
        <v>175</v>
      </c>
      <c r="L106" s="106" t="s">
        <v>8</v>
      </c>
      <c r="M106" s="107" t="s">
        <v>8</v>
      </c>
      <c r="N106" s="62" t="s">
        <v>17</v>
      </c>
      <c r="O106" s="211"/>
    </row>
    <row r="107" spans="1:15" s="121" customFormat="1" ht="72.75" customHeight="1">
      <c r="A107" s="243" t="s">
        <v>318</v>
      </c>
      <c r="B107" s="275" t="s">
        <v>300</v>
      </c>
      <c r="C107" s="120" t="s">
        <v>314</v>
      </c>
      <c r="D107" s="109" t="s">
        <v>186</v>
      </c>
      <c r="E107" s="118" t="s">
        <v>326</v>
      </c>
      <c r="F107" s="122">
        <v>44562</v>
      </c>
      <c r="G107" s="122">
        <v>44650</v>
      </c>
      <c r="H107" s="118">
        <v>0.25</v>
      </c>
      <c r="I107" s="88">
        <v>1</v>
      </c>
      <c r="J107" s="119">
        <f>+I107*H107</f>
        <v>0.25</v>
      </c>
      <c r="K107" s="218">
        <v>0.25</v>
      </c>
      <c r="L107" s="218">
        <f>SUM(J107:J111)*K107</f>
        <v>0.09375</v>
      </c>
      <c r="M107" s="218">
        <f>+L107/K107</f>
        <v>0.375</v>
      </c>
      <c r="N107" s="264">
        <v>10000000</v>
      </c>
      <c r="O107" s="341" t="s">
        <v>134</v>
      </c>
    </row>
    <row r="108" spans="1:15" s="121" customFormat="1" ht="39.75" customHeight="1">
      <c r="A108" s="244"/>
      <c r="B108" s="276"/>
      <c r="C108" s="339" t="s">
        <v>346</v>
      </c>
      <c r="D108" s="243" t="s">
        <v>344</v>
      </c>
      <c r="E108" s="261" t="s">
        <v>354</v>
      </c>
      <c r="F108" s="122">
        <v>44562</v>
      </c>
      <c r="G108" s="122">
        <v>44650</v>
      </c>
      <c r="H108" s="218">
        <v>0.25</v>
      </c>
      <c r="I108" s="218">
        <v>0.5</v>
      </c>
      <c r="J108" s="218">
        <f>+I108*H108</f>
        <v>0.125</v>
      </c>
      <c r="K108" s="219"/>
      <c r="L108" s="219"/>
      <c r="M108" s="219"/>
      <c r="N108" s="265"/>
      <c r="O108" s="341"/>
    </row>
    <row r="109" spans="1:15" s="121" customFormat="1" ht="39.75" customHeight="1">
      <c r="A109" s="244"/>
      <c r="B109" s="276"/>
      <c r="C109" s="339"/>
      <c r="D109" s="244"/>
      <c r="E109" s="261"/>
      <c r="F109" s="122">
        <v>44652</v>
      </c>
      <c r="G109" s="112">
        <v>44742</v>
      </c>
      <c r="H109" s="248"/>
      <c r="I109" s="248"/>
      <c r="J109" s="248"/>
      <c r="K109" s="219"/>
      <c r="L109" s="219"/>
      <c r="M109" s="219"/>
      <c r="N109" s="265"/>
      <c r="O109" s="341"/>
    </row>
    <row r="110" spans="1:15" s="121" customFormat="1" ht="54" customHeight="1">
      <c r="A110" s="244"/>
      <c r="B110" s="276"/>
      <c r="C110" s="146" t="s">
        <v>317</v>
      </c>
      <c r="D110" s="124" t="s">
        <v>190</v>
      </c>
      <c r="E110" s="118" t="s">
        <v>355</v>
      </c>
      <c r="F110" s="122">
        <v>44652</v>
      </c>
      <c r="G110" s="122">
        <v>44742</v>
      </c>
      <c r="H110" s="118">
        <v>0.25</v>
      </c>
      <c r="I110" s="88"/>
      <c r="J110" s="119">
        <f>+I110*H110</f>
        <v>0</v>
      </c>
      <c r="K110" s="219"/>
      <c r="L110" s="219"/>
      <c r="M110" s="219"/>
      <c r="N110" s="265"/>
      <c r="O110" s="341"/>
    </row>
    <row r="111" spans="1:15" s="121" customFormat="1" ht="60.75" customHeight="1">
      <c r="A111" s="244"/>
      <c r="B111" s="276"/>
      <c r="C111" s="120" t="s">
        <v>322</v>
      </c>
      <c r="D111" s="109" t="s">
        <v>347</v>
      </c>
      <c r="E111" s="118" t="s">
        <v>328</v>
      </c>
      <c r="F111" s="122">
        <v>44562</v>
      </c>
      <c r="G111" s="122">
        <v>44742</v>
      </c>
      <c r="H111" s="118">
        <v>0.25</v>
      </c>
      <c r="I111" s="88"/>
      <c r="J111" s="119">
        <f>+I111*H111</f>
        <v>0</v>
      </c>
      <c r="K111" s="248"/>
      <c r="L111" s="248"/>
      <c r="M111" s="248"/>
      <c r="N111" s="266"/>
      <c r="O111" s="341"/>
    </row>
    <row r="112" spans="1:15" s="121" customFormat="1" ht="25.5" customHeight="1">
      <c r="A112" s="243" t="s">
        <v>319</v>
      </c>
      <c r="B112" s="243" t="s">
        <v>126</v>
      </c>
      <c r="C112" s="241" t="s">
        <v>313</v>
      </c>
      <c r="D112" s="243" t="s">
        <v>186</v>
      </c>
      <c r="E112" s="218" t="s">
        <v>329</v>
      </c>
      <c r="F112" s="122">
        <v>44562</v>
      </c>
      <c r="G112" s="112">
        <v>44621</v>
      </c>
      <c r="H112" s="218">
        <v>0.25</v>
      </c>
      <c r="I112" s="218">
        <v>0.25</v>
      </c>
      <c r="J112" s="218">
        <f>+I112*H112</f>
        <v>0.0625</v>
      </c>
      <c r="K112" s="218">
        <v>0.25</v>
      </c>
      <c r="L112" s="218">
        <f>SUM(J112:J118)*K112</f>
        <v>0.078125</v>
      </c>
      <c r="M112" s="218">
        <f>+L112/K112</f>
        <v>0.3125</v>
      </c>
      <c r="N112" s="264">
        <v>10000000</v>
      </c>
      <c r="O112" s="341" t="s">
        <v>134</v>
      </c>
    </row>
    <row r="113" spans="1:15" s="121" customFormat="1" ht="26.25" customHeight="1">
      <c r="A113" s="244"/>
      <c r="B113" s="244"/>
      <c r="C113" s="242"/>
      <c r="D113" s="244"/>
      <c r="E113" s="219"/>
      <c r="F113" s="122">
        <v>44652</v>
      </c>
      <c r="G113" s="117">
        <v>44742</v>
      </c>
      <c r="H113" s="219"/>
      <c r="I113" s="219"/>
      <c r="J113" s="219"/>
      <c r="K113" s="219"/>
      <c r="L113" s="219"/>
      <c r="M113" s="219"/>
      <c r="N113" s="265"/>
      <c r="O113" s="341"/>
    </row>
    <row r="114" spans="1:15" s="121" customFormat="1" ht="30" customHeight="1">
      <c r="A114" s="244"/>
      <c r="B114" s="244"/>
      <c r="C114" s="242"/>
      <c r="D114" s="244"/>
      <c r="E114" s="219"/>
      <c r="F114" s="122">
        <v>44743</v>
      </c>
      <c r="G114" s="122">
        <v>44834</v>
      </c>
      <c r="H114" s="219"/>
      <c r="I114" s="219"/>
      <c r="J114" s="219"/>
      <c r="K114" s="219"/>
      <c r="L114" s="219"/>
      <c r="M114" s="219"/>
      <c r="N114" s="265"/>
      <c r="O114" s="341"/>
    </row>
    <row r="115" spans="1:15" s="121" customFormat="1" ht="28.5" customHeight="1">
      <c r="A115" s="244"/>
      <c r="B115" s="244"/>
      <c r="C115" s="317"/>
      <c r="D115" s="263"/>
      <c r="E115" s="248"/>
      <c r="F115" s="122">
        <v>44835</v>
      </c>
      <c r="G115" s="122">
        <v>44925</v>
      </c>
      <c r="H115" s="248"/>
      <c r="I115" s="248"/>
      <c r="J115" s="248"/>
      <c r="K115" s="219"/>
      <c r="L115" s="219"/>
      <c r="M115" s="219"/>
      <c r="N115" s="265"/>
      <c r="O115" s="341"/>
    </row>
    <row r="116" spans="1:15" s="83" customFormat="1" ht="35.25" customHeight="1">
      <c r="A116" s="244"/>
      <c r="B116" s="244"/>
      <c r="C116" s="10" t="s">
        <v>315</v>
      </c>
      <c r="D116" s="124" t="s">
        <v>186</v>
      </c>
      <c r="E116" s="124" t="s">
        <v>330</v>
      </c>
      <c r="F116" s="117">
        <v>44743</v>
      </c>
      <c r="G116" s="113">
        <v>44925</v>
      </c>
      <c r="H116" s="98">
        <v>0.25</v>
      </c>
      <c r="I116" s="98"/>
      <c r="J116" s="88">
        <f>+I116*H116</f>
        <v>0</v>
      </c>
      <c r="K116" s="219"/>
      <c r="L116" s="219"/>
      <c r="M116" s="219"/>
      <c r="N116" s="265"/>
      <c r="O116" s="341"/>
    </row>
    <row r="117" spans="1:15" s="83" customFormat="1" ht="37.5" customHeight="1">
      <c r="A117" s="244"/>
      <c r="B117" s="244"/>
      <c r="C117" s="111" t="s">
        <v>349</v>
      </c>
      <c r="D117" s="124" t="s">
        <v>347</v>
      </c>
      <c r="E117" s="124" t="s">
        <v>350</v>
      </c>
      <c r="F117" s="117">
        <v>44652</v>
      </c>
      <c r="G117" s="113">
        <v>44742</v>
      </c>
      <c r="H117" s="98">
        <v>0.25</v>
      </c>
      <c r="I117" s="98"/>
      <c r="J117" s="88">
        <f>+I117*H117</f>
        <v>0</v>
      </c>
      <c r="K117" s="219"/>
      <c r="L117" s="219"/>
      <c r="M117" s="219"/>
      <c r="N117" s="265"/>
      <c r="O117" s="341"/>
    </row>
    <row r="118" spans="1:15" s="83" customFormat="1" ht="37.5" customHeight="1">
      <c r="A118" s="244"/>
      <c r="B118" s="244"/>
      <c r="C118" s="116" t="s">
        <v>356</v>
      </c>
      <c r="D118" s="115" t="s">
        <v>186</v>
      </c>
      <c r="E118" s="124" t="s">
        <v>331</v>
      </c>
      <c r="F118" s="117">
        <v>44562</v>
      </c>
      <c r="G118" s="113">
        <v>44650</v>
      </c>
      <c r="H118" s="98">
        <v>0.25</v>
      </c>
      <c r="I118" s="98">
        <v>1</v>
      </c>
      <c r="J118" s="88">
        <f>+I118*H118</f>
        <v>0.25</v>
      </c>
      <c r="K118" s="248"/>
      <c r="L118" s="248"/>
      <c r="M118" s="248"/>
      <c r="N118" s="266"/>
      <c r="O118" s="341"/>
    </row>
    <row r="119" spans="1:15" s="83" customFormat="1" ht="27.75" customHeight="1">
      <c r="A119" s="243" t="s">
        <v>321</v>
      </c>
      <c r="B119" s="243" t="s">
        <v>128</v>
      </c>
      <c r="C119" s="241" t="s">
        <v>127</v>
      </c>
      <c r="D119" s="243" t="s">
        <v>191</v>
      </c>
      <c r="E119" s="243" t="s">
        <v>332</v>
      </c>
      <c r="F119" s="122">
        <v>44562</v>
      </c>
      <c r="G119" s="112">
        <v>44621</v>
      </c>
      <c r="H119" s="225">
        <v>0.4</v>
      </c>
      <c r="I119" s="225">
        <v>0.25</v>
      </c>
      <c r="J119" s="225">
        <f>+I119*H119</f>
        <v>0.1</v>
      </c>
      <c r="K119" s="328">
        <v>0.25</v>
      </c>
      <c r="L119" s="225">
        <f>SUM(J119:J128)*K119</f>
        <v>0.04375</v>
      </c>
      <c r="M119" s="218">
        <f>+L119/K119</f>
        <v>0.175</v>
      </c>
      <c r="N119" s="264">
        <v>10000000</v>
      </c>
      <c r="O119" s="243" t="s">
        <v>134</v>
      </c>
    </row>
    <row r="120" spans="1:15" s="83" customFormat="1" ht="30.75" customHeight="1">
      <c r="A120" s="244"/>
      <c r="B120" s="244"/>
      <c r="C120" s="242"/>
      <c r="D120" s="244"/>
      <c r="E120" s="244"/>
      <c r="F120" s="122">
        <v>44652</v>
      </c>
      <c r="G120" s="117">
        <v>44742</v>
      </c>
      <c r="H120" s="226"/>
      <c r="I120" s="226"/>
      <c r="J120" s="226"/>
      <c r="K120" s="329"/>
      <c r="L120" s="226"/>
      <c r="M120" s="219"/>
      <c r="N120" s="265"/>
      <c r="O120" s="244"/>
    </row>
    <row r="121" spans="1:15" s="83" customFormat="1" ht="32.25" customHeight="1">
      <c r="A121" s="244"/>
      <c r="B121" s="244"/>
      <c r="C121" s="242"/>
      <c r="D121" s="244"/>
      <c r="E121" s="244"/>
      <c r="F121" s="122">
        <v>44743</v>
      </c>
      <c r="G121" s="122">
        <v>44834</v>
      </c>
      <c r="H121" s="226"/>
      <c r="I121" s="226"/>
      <c r="J121" s="226"/>
      <c r="K121" s="329"/>
      <c r="L121" s="226"/>
      <c r="M121" s="219"/>
      <c r="N121" s="265"/>
      <c r="O121" s="244"/>
    </row>
    <row r="122" spans="1:15" s="83" customFormat="1" ht="27.75" customHeight="1">
      <c r="A122" s="244"/>
      <c r="B122" s="244"/>
      <c r="C122" s="317"/>
      <c r="D122" s="263"/>
      <c r="E122" s="263"/>
      <c r="F122" s="122">
        <v>44835</v>
      </c>
      <c r="G122" s="122">
        <v>44925</v>
      </c>
      <c r="H122" s="227"/>
      <c r="I122" s="227"/>
      <c r="J122" s="227"/>
      <c r="K122" s="329"/>
      <c r="L122" s="226"/>
      <c r="M122" s="219"/>
      <c r="N122" s="265"/>
      <c r="O122" s="244"/>
    </row>
    <row r="123" spans="1:15" s="83" customFormat="1" ht="28.5" customHeight="1">
      <c r="A123" s="244"/>
      <c r="B123" s="244"/>
      <c r="C123" s="241" t="s">
        <v>333</v>
      </c>
      <c r="D123" s="243" t="s">
        <v>189</v>
      </c>
      <c r="E123" s="243" t="s">
        <v>334</v>
      </c>
      <c r="F123" s="122">
        <v>44562</v>
      </c>
      <c r="G123" s="112">
        <v>44621</v>
      </c>
      <c r="H123" s="225">
        <v>0.3</v>
      </c>
      <c r="I123" s="225">
        <v>0.25</v>
      </c>
      <c r="J123" s="225">
        <f>+I123*H123</f>
        <v>0.075</v>
      </c>
      <c r="K123" s="329"/>
      <c r="L123" s="226"/>
      <c r="M123" s="219"/>
      <c r="N123" s="265"/>
      <c r="O123" s="244"/>
    </row>
    <row r="124" spans="1:15" s="83" customFormat="1" ht="12.75">
      <c r="A124" s="244"/>
      <c r="B124" s="244"/>
      <c r="C124" s="242"/>
      <c r="D124" s="244"/>
      <c r="E124" s="244"/>
      <c r="F124" s="122">
        <v>44652</v>
      </c>
      <c r="G124" s="117">
        <v>44742</v>
      </c>
      <c r="H124" s="226"/>
      <c r="I124" s="226"/>
      <c r="J124" s="226"/>
      <c r="K124" s="329"/>
      <c r="L124" s="226"/>
      <c r="M124" s="219"/>
      <c r="N124" s="265"/>
      <c r="O124" s="244"/>
    </row>
    <row r="125" spans="1:15" s="83" customFormat="1" ht="12.75">
      <c r="A125" s="244"/>
      <c r="B125" s="244"/>
      <c r="C125" s="242"/>
      <c r="D125" s="244"/>
      <c r="E125" s="244"/>
      <c r="F125" s="122">
        <v>44743</v>
      </c>
      <c r="G125" s="122">
        <v>44834</v>
      </c>
      <c r="H125" s="226"/>
      <c r="I125" s="226"/>
      <c r="J125" s="226"/>
      <c r="K125" s="329"/>
      <c r="L125" s="226"/>
      <c r="M125" s="219"/>
      <c r="N125" s="265"/>
      <c r="O125" s="244"/>
    </row>
    <row r="126" spans="1:15" s="83" customFormat="1" ht="12.75">
      <c r="A126" s="244"/>
      <c r="B126" s="244"/>
      <c r="C126" s="317"/>
      <c r="D126" s="263"/>
      <c r="E126" s="263"/>
      <c r="F126" s="122">
        <v>44835</v>
      </c>
      <c r="G126" s="122">
        <v>44925</v>
      </c>
      <c r="H126" s="227"/>
      <c r="I126" s="227"/>
      <c r="J126" s="227"/>
      <c r="K126" s="329"/>
      <c r="L126" s="226"/>
      <c r="M126" s="219"/>
      <c r="N126" s="265"/>
      <c r="O126" s="244"/>
    </row>
    <row r="127" spans="1:15" s="83" customFormat="1" ht="25.5" customHeight="1">
      <c r="A127" s="244"/>
      <c r="B127" s="244"/>
      <c r="C127" s="241" t="s">
        <v>323</v>
      </c>
      <c r="D127" s="243" t="s">
        <v>348</v>
      </c>
      <c r="E127" s="243" t="s">
        <v>335</v>
      </c>
      <c r="F127" s="117">
        <v>44562</v>
      </c>
      <c r="G127" s="129">
        <v>44742</v>
      </c>
      <c r="H127" s="225">
        <v>0.3</v>
      </c>
      <c r="I127" s="225"/>
      <c r="J127" s="225">
        <f>+I127*H127</f>
        <v>0</v>
      </c>
      <c r="K127" s="329"/>
      <c r="L127" s="226"/>
      <c r="M127" s="219"/>
      <c r="N127" s="265"/>
      <c r="O127" s="244"/>
    </row>
    <row r="128" spans="1:15" s="83" customFormat="1" ht="27.75" customHeight="1">
      <c r="A128" s="244"/>
      <c r="B128" s="244"/>
      <c r="C128" s="242"/>
      <c r="D128" s="263"/>
      <c r="E128" s="263"/>
      <c r="F128" s="117">
        <v>44743</v>
      </c>
      <c r="G128" s="113">
        <v>44925</v>
      </c>
      <c r="H128" s="227"/>
      <c r="I128" s="227"/>
      <c r="J128" s="227"/>
      <c r="K128" s="330"/>
      <c r="L128" s="227"/>
      <c r="M128" s="248"/>
      <c r="N128" s="266"/>
      <c r="O128" s="263"/>
    </row>
    <row r="129" spans="1:15" ht="38.25">
      <c r="A129" s="249" t="s">
        <v>336</v>
      </c>
      <c r="B129" s="249" t="s">
        <v>185</v>
      </c>
      <c r="C129" s="17" t="s">
        <v>324</v>
      </c>
      <c r="D129" s="33" t="s">
        <v>195</v>
      </c>
      <c r="E129" s="15" t="s">
        <v>337</v>
      </c>
      <c r="F129" s="117">
        <v>44562</v>
      </c>
      <c r="G129" s="113">
        <v>44650</v>
      </c>
      <c r="H129" s="98">
        <v>0.5</v>
      </c>
      <c r="I129" s="98">
        <v>1</v>
      </c>
      <c r="J129" s="76">
        <f>+I129*H129</f>
        <v>0.5</v>
      </c>
      <c r="K129" s="336">
        <v>0.25</v>
      </c>
      <c r="L129" s="205">
        <f>SUM(J129:J132)*K129</f>
        <v>0.1666625</v>
      </c>
      <c r="M129" s="251">
        <f>+L129/K129</f>
        <v>0.66665</v>
      </c>
      <c r="N129" s="342">
        <v>5000000</v>
      </c>
      <c r="O129" s="345" t="s">
        <v>134</v>
      </c>
    </row>
    <row r="130" spans="1:15" ht="23.25" customHeight="1">
      <c r="A130" s="249"/>
      <c r="B130" s="249"/>
      <c r="C130" s="250" t="s">
        <v>325</v>
      </c>
      <c r="D130" s="334" t="s">
        <v>195</v>
      </c>
      <c r="E130" s="335" t="s">
        <v>338</v>
      </c>
      <c r="F130" s="108">
        <v>44562</v>
      </c>
      <c r="G130" s="123">
        <v>44681</v>
      </c>
      <c r="H130" s="270">
        <v>0.5</v>
      </c>
      <c r="I130" s="225">
        <v>0.3333</v>
      </c>
      <c r="J130" s="251">
        <f>+I130*H130</f>
        <v>0.16665</v>
      </c>
      <c r="K130" s="337"/>
      <c r="L130" s="206"/>
      <c r="M130" s="252"/>
      <c r="N130" s="343"/>
      <c r="O130" s="346"/>
    </row>
    <row r="131" spans="1:15" ht="20.25" customHeight="1">
      <c r="A131" s="249"/>
      <c r="B131" s="249"/>
      <c r="C131" s="250"/>
      <c r="D131" s="334"/>
      <c r="E131" s="335"/>
      <c r="F131" s="108">
        <v>44682</v>
      </c>
      <c r="G131" s="123">
        <v>44803</v>
      </c>
      <c r="H131" s="271"/>
      <c r="I131" s="226"/>
      <c r="J131" s="252"/>
      <c r="K131" s="337"/>
      <c r="L131" s="206"/>
      <c r="M131" s="252"/>
      <c r="N131" s="343"/>
      <c r="O131" s="346"/>
    </row>
    <row r="132" spans="1:15" ht="24" customHeight="1">
      <c r="A132" s="249"/>
      <c r="B132" s="249"/>
      <c r="C132" s="250"/>
      <c r="D132" s="334"/>
      <c r="E132" s="335"/>
      <c r="F132" s="108">
        <v>44805</v>
      </c>
      <c r="G132" s="123">
        <v>44925</v>
      </c>
      <c r="H132" s="272"/>
      <c r="I132" s="227"/>
      <c r="J132" s="253"/>
      <c r="K132" s="338"/>
      <c r="L132" s="207"/>
      <c r="M132" s="253"/>
      <c r="N132" s="344"/>
      <c r="O132" s="347"/>
    </row>
    <row r="133" spans="1:13" ht="15">
      <c r="A133" s="36"/>
      <c r="B133" s="36"/>
      <c r="H133" s="64"/>
      <c r="I133" s="64"/>
      <c r="L133" s="99">
        <f>SUM(L107:L132)</f>
        <v>0.3822875</v>
      </c>
      <c r="M133" s="100">
        <f>AVERAGE(M107:M132)</f>
        <v>0.3822875</v>
      </c>
    </row>
    <row r="134" spans="1:9" ht="12.75">
      <c r="A134" s="30"/>
      <c r="B134" s="30"/>
      <c r="C134" s="133"/>
      <c r="D134" s="133"/>
      <c r="E134" s="133"/>
      <c r="F134" s="133"/>
      <c r="G134" s="133"/>
      <c r="H134" s="64"/>
      <c r="I134" s="64"/>
    </row>
    <row r="135" spans="1:15" ht="18" customHeight="1">
      <c r="A135" s="296" t="s">
        <v>124</v>
      </c>
      <c r="B135" s="297"/>
      <c r="C135" s="215" t="s">
        <v>133</v>
      </c>
      <c r="D135" s="216"/>
      <c r="E135" s="216"/>
      <c r="F135" s="216"/>
      <c r="G135" s="216"/>
      <c r="H135" s="216"/>
      <c r="I135" s="216"/>
      <c r="J135" s="216"/>
      <c r="K135" s="216"/>
      <c r="L135" s="216"/>
      <c r="M135" s="216"/>
      <c r="N135" s="216"/>
      <c r="O135" s="217"/>
    </row>
    <row r="136" spans="1:15" s="8" customFormat="1" ht="48" customHeight="1">
      <c r="A136" s="273" t="s">
        <v>257</v>
      </c>
      <c r="B136" s="104" t="s">
        <v>2</v>
      </c>
      <c r="C136" s="163" t="s">
        <v>1</v>
      </c>
      <c r="D136" s="80" t="s">
        <v>2</v>
      </c>
      <c r="E136" s="303" t="s">
        <v>253</v>
      </c>
      <c r="F136" s="310" t="s">
        <v>116</v>
      </c>
      <c r="G136" s="311"/>
      <c r="H136" s="303" t="s">
        <v>254</v>
      </c>
      <c r="I136" s="106" t="s">
        <v>170</v>
      </c>
      <c r="J136" s="103" t="s">
        <v>171</v>
      </c>
      <c r="K136" s="106" t="s">
        <v>172</v>
      </c>
      <c r="L136" s="106" t="s">
        <v>171</v>
      </c>
      <c r="M136" s="107" t="s">
        <v>111</v>
      </c>
      <c r="N136" s="63" t="s">
        <v>255</v>
      </c>
      <c r="O136" s="210" t="s">
        <v>115</v>
      </c>
    </row>
    <row r="137" spans="1:15" s="8" customFormat="1" ht="33" customHeight="1">
      <c r="A137" s="274"/>
      <c r="B137" s="81" t="s">
        <v>9</v>
      </c>
      <c r="C137" s="164" t="s">
        <v>6</v>
      </c>
      <c r="D137" s="28" t="s">
        <v>7</v>
      </c>
      <c r="E137" s="304"/>
      <c r="F137" s="28" t="s">
        <v>251</v>
      </c>
      <c r="G137" s="28" t="s">
        <v>252</v>
      </c>
      <c r="H137" s="304"/>
      <c r="I137" s="106" t="s">
        <v>173</v>
      </c>
      <c r="J137" s="103" t="s">
        <v>174</v>
      </c>
      <c r="K137" s="106" t="s">
        <v>175</v>
      </c>
      <c r="L137" s="106" t="s">
        <v>8</v>
      </c>
      <c r="M137" s="107" t="s">
        <v>8</v>
      </c>
      <c r="N137" s="62" t="s">
        <v>17</v>
      </c>
      <c r="O137" s="211"/>
    </row>
    <row r="138" spans="1:15" s="121" customFormat="1" ht="48" customHeight="1">
      <c r="A138" s="243" t="s">
        <v>263</v>
      </c>
      <c r="B138" s="243" t="s">
        <v>62</v>
      </c>
      <c r="C138" s="125" t="s">
        <v>404</v>
      </c>
      <c r="D138" s="109" t="s">
        <v>186</v>
      </c>
      <c r="E138" s="118" t="s">
        <v>405</v>
      </c>
      <c r="F138" s="122">
        <v>44562</v>
      </c>
      <c r="G138" s="122">
        <v>44591</v>
      </c>
      <c r="H138" s="118">
        <v>0.1</v>
      </c>
      <c r="I138" s="88">
        <v>1</v>
      </c>
      <c r="J138" s="88">
        <f>+I138*H138</f>
        <v>0.1</v>
      </c>
      <c r="K138" s="328">
        <v>0.5</v>
      </c>
      <c r="L138" s="225">
        <f>SUM(J138:J145)*K138</f>
        <v>0.225</v>
      </c>
      <c r="M138" s="218">
        <f>+L138/K138</f>
        <v>0.45</v>
      </c>
      <c r="N138" s="348">
        <v>13000000</v>
      </c>
      <c r="O138" s="341" t="s">
        <v>134</v>
      </c>
    </row>
    <row r="139" spans="1:15" s="114" customFormat="1" ht="60.75" customHeight="1">
      <c r="A139" s="244"/>
      <c r="B139" s="244"/>
      <c r="C139" s="138" t="s">
        <v>361</v>
      </c>
      <c r="D139" s="124" t="s">
        <v>186</v>
      </c>
      <c r="E139" s="124" t="s">
        <v>362</v>
      </c>
      <c r="F139" s="117">
        <v>44591</v>
      </c>
      <c r="G139" s="113">
        <v>44650</v>
      </c>
      <c r="H139" s="98">
        <v>0.15</v>
      </c>
      <c r="I139" s="98">
        <v>1</v>
      </c>
      <c r="J139" s="88">
        <f>+I139*H139</f>
        <v>0.15</v>
      </c>
      <c r="K139" s="329"/>
      <c r="L139" s="226"/>
      <c r="M139" s="219"/>
      <c r="N139" s="349"/>
      <c r="O139" s="341"/>
    </row>
    <row r="140" spans="1:15" s="114" customFormat="1" ht="45" customHeight="1">
      <c r="A140" s="244"/>
      <c r="B140" s="244"/>
      <c r="C140" s="138" t="s">
        <v>169</v>
      </c>
      <c r="D140" s="124" t="s">
        <v>186</v>
      </c>
      <c r="E140" s="124" t="s">
        <v>363</v>
      </c>
      <c r="F140" s="117">
        <v>44562</v>
      </c>
      <c r="G140" s="113">
        <v>44650</v>
      </c>
      <c r="H140" s="98">
        <v>0.2</v>
      </c>
      <c r="I140" s="98">
        <v>1</v>
      </c>
      <c r="J140" s="88">
        <f>+I140*H140</f>
        <v>0.2</v>
      </c>
      <c r="K140" s="329"/>
      <c r="L140" s="226"/>
      <c r="M140" s="219"/>
      <c r="N140" s="349"/>
      <c r="O140" s="341"/>
    </row>
    <row r="141" spans="1:15" s="114" customFormat="1" ht="18" customHeight="1">
      <c r="A141" s="244"/>
      <c r="B141" s="244"/>
      <c r="C141" s="220" t="s">
        <v>413</v>
      </c>
      <c r="D141" s="243" t="s">
        <v>186</v>
      </c>
      <c r="E141" s="243" t="s">
        <v>415</v>
      </c>
      <c r="F141" s="117">
        <v>44562</v>
      </c>
      <c r="G141" s="129">
        <v>44742</v>
      </c>
      <c r="H141" s="225">
        <v>0.2</v>
      </c>
      <c r="I141" s="225"/>
      <c r="J141" s="218">
        <f>+I141*H141</f>
        <v>0</v>
      </c>
      <c r="K141" s="329"/>
      <c r="L141" s="226"/>
      <c r="M141" s="219"/>
      <c r="N141" s="349"/>
      <c r="O141" s="341"/>
    </row>
    <row r="142" spans="1:15" s="114" customFormat="1" ht="32.25" customHeight="1">
      <c r="A142" s="244"/>
      <c r="B142" s="244"/>
      <c r="C142" s="222"/>
      <c r="D142" s="263"/>
      <c r="E142" s="263"/>
      <c r="F142" s="117">
        <v>44743</v>
      </c>
      <c r="G142" s="113">
        <v>44925</v>
      </c>
      <c r="H142" s="227"/>
      <c r="I142" s="227"/>
      <c r="J142" s="248"/>
      <c r="K142" s="329"/>
      <c r="L142" s="226"/>
      <c r="M142" s="219"/>
      <c r="N142" s="349"/>
      <c r="O142" s="341"/>
    </row>
    <row r="143" spans="1:15" s="83" customFormat="1" ht="28.5" customHeight="1">
      <c r="A143" s="244"/>
      <c r="B143" s="244"/>
      <c r="C143" s="241" t="s">
        <v>360</v>
      </c>
      <c r="D143" s="243" t="s">
        <v>339</v>
      </c>
      <c r="E143" s="243" t="s">
        <v>364</v>
      </c>
      <c r="F143" s="117">
        <v>44562</v>
      </c>
      <c r="G143" s="129">
        <v>44742</v>
      </c>
      <c r="H143" s="225">
        <v>0.15</v>
      </c>
      <c r="I143" s="225"/>
      <c r="J143" s="218">
        <f>+I143*H143</f>
        <v>0</v>
      </c>
      <c r="K143" s="329"/>
      <c r="L143" s="226"/>
      <c r="M143" s="219"/>
      <c r="N143" s="349"/>
      <c r="O143" s="341"/>
    </row>
    <row r="144" spans="1:15" s="83" customFormat="1" ht="28.5" customHeight="1">
      <c r="A144" s="244"/>
      <c r="B144" s="244"/>
      <c r="C144" s="317"/>
      <c r="D144" s="263"/>
      <c r="E144" s="263"/>
      <c r="F144" s="117">
        <v>44743</v>
      </c>
      <c r="G144" s="113">
        <v>44925</v>
      </c>
      <c r="H144" s="227"/>
      <c r="I144" s="227"/>
      <c r="J144" s="248"/>
      <c r="K144" s="329"/>
      <c r="L144" s="226"/>
      <c r="M144" s="219"/>
      <c r="N144" s="349"/>
      <c r="O144" s="341"/>
    </row>
    <row r="145" spans="1:15" s="83" customFormat="1" ht="51">
      <c r="A145" s="263"/>
      <c r="B145" s="263"/>
      <c r="C145" s="138" t="s">
        <v>365</v>
      </c>
      <c r="D145" s="124" t="s">
        <v>186</v>
      </c>
      <c r="E145" s="124" t="s">
        <v>366</v>
      </c>
      <c r="F145" s="117">
        <v>44743</v>
      </c>
      <c r="G145" s="113">
        <v>44834</v>
      </c>
      <c r="H145" s="98">
        <v>0.2</v>
      </c>
      <c r="I145" s="98"/>
      <c r="J145" s="98">
        <f>+I145*H145</f>
        <v>0</v>
      </c>
      <c r="K145" s="330"/>
      <c r="L145" s="227"/>
      <c r="M145" s="248"/>
      <c r="N145" s="350"/>
      <c r="O145" s="341"/>
    </row>
    <row r="146" spans="1:15" s="83" customFormat="1" ht="74.25" customHeight="1">
      <c r="A146" s="260" t="s">
        <v>264</v>
      </c>
      <c r="B146" s="260" t="s">
        <v>62</v>
      </c>
      <c r="C146" s="138" t="s">
        <v>357</v>
      </c>
      <c r="D146" s="137" t="s">
        <v>186</v>
      </c>
      <c r="E146" s="137" t="s">
        <v>406</v>
      </c>
      <c r="F146" s="117">
        <v>44652</v>
      </c>
      <c r="G146" s="113">
        <v>44742</v>
      </c>
      <c r="H146" s="139">
        <v>0.15</v>
      </c>
      <c r="I146" s="139"/>
      <c r="J146" s="139">
        <f>+I146*H146</f>
        <v>0</v>
      </c>
      <c r="K146" s="332">
        <v>0.5</v>
      </c>
      <c r="L146" s="262">
        <f>SUM(J146:J157)*K146</f>
        <v>0.054165</v>
      </c>
      <c r="M146" s="261">
        <f>+L146/K146</f>
        <v>0.10833</v>
      </c>
      <c r="N146" s="351">
        <v>13000000</v>
      </c>
      <c r="O146" s="260" t="s">
        <v>134</v>
      </c>
    </row>
    <row r="147" spans="1:15" s="83" customFormat="1" ht="84" customHeight="1">
      <c r="A147" s="260"/>
      <c r="B147" s="260"/>
      <c r="C147" s="138" t="s">
        <v>358</v>
      </c>
      <c r="D147" s="137" t="s">
        <v>186</v>
      </c>
      <c r="E147" s="137" t="s">
        <v>367</v>
      </c>
      <c r="F147" s="117">
        <v>44743</v>
      </c>
      <c r="G147" s="113">
        <v>44834</v>
      </c>
      <c r="H147" s="139">
        <v>0.15</v>
      </c>
      <c r="I147" s="139"/>
      <c r="J147" s="139">
        <f>+I147*H147</f>
        <v>0</v>
      </c>
      <c r="K147" s="332"/>
      <c r="L147" s="262"/>
      <c r="M147" s="261"/>
      <c r="N147" s="351"/>
      <c r="O147" s="260"/>
    </row>
    <row r="148" spans="1:15" s="83" customFormat="1" ht="24.75" customHeight="1">
      <c r="A148" s="260"/>
      <c r="B148" s="260"/>
      <c r="C148" s="340" t="s">
        <v>359</v>
      </c>
      <c r="D148" s="260" t="s">
        <v>186</v>
      </c>
      <c r="E148" s="260" t="s">
        <v>368</v>
      </c>
      <c r="F148" s="117">
        <v>44562</v>
      </c>
      <c r="G148" s="113">
        <v>44681</v>
      </c>
      <c r="H148" s="262">
        <v>0.1</v>
      </c>
      <c r="I148" s="262">
        <v>0.3333</v>
      </c>
      <c r="J148" s="262">
        <f>+I148*H148</f>
        <v>0.03333</v>
      </c>
      <c r="K148" s="332"/>
      <c r="L148" s="262"/>
      <c r="M148" s="261"/>
      <c r="N148" s="351"/>
      <c r="O148" s="260"/>
    </row>
    <row r="149" spans="1:15" s="83" customFormat="1" ht="27.75" customHeight="1">
      <c r="A149" s="260"/>
      <c r="B149" s="260"/>
      <c r="C149" s="340"/>
      <c r="D149" s="260"/>
      <c r="E149" s="260"/>
      <c r="F149" s="117">
        <v>44682</v>
      </c>
      <c r="G149" s="113">
        <v>44803</v>
      </c>
      <c r="H149" s="262"/>
      <c r="I149" s="262"/>
      <c r="J149" s="262"/>
      <c r="K149" s="332"/>
      <c r="L149" s="262"/>
      <c r="M149" s="261"/>
      <c r="N149" s="351"/>
      <c r="O149" s="260"/>
    </row>
    <row r="150" spans="1:15" s="83" customFormat="1" ht="23.25" customHeight="1">
      <c r="A150" s="260"/>
      <c r="B150" s="260"/>
      <c r="C150" s="340"/>
      <c r="D150" s="260"/>
      <c r="E150" s="260"/>
      <c r="F150" s="117">
        <v>44805</v>
      </c>
      <c r="G150" s="113">
        <v>44925</v>
      </c>
      <c r="H150" s="262"/>
      <c r="I150" s="262"/>
      <c r="J150" s="262"/>
      <c r="K150" s="332"/>
      <c r="L150" s="262"/>
      <c r="M150" s="261"/>
      <c r="N150" s="351"/>
      <c r="O150" s="260"/>
    </row>
    <row r="151" spans="1:15" s="83" customFormat="1" ht="36.75" customHeight="1">
      <c r="A151" s="260"/>
      <c r="B151" s="260"/>
      <c r="C151" s="340" t="s">
        <v>407</v>
      </c>
      <c r="D151" s="260" t="s">
        <v>186</v>
      </c>
      <c r="E151" s="260" t="s">
        <v>408</v>
      </c>
      <c r="F151" s="117">
        <v>44562</v>
      </c>
      <c r="G151" s="113">
        <v>44742</v>
      </c>
      <c r="H151" s="262">
        <v>0.2</v>
      </c>
      <c r="I151" s="262"/>
      <c r="J151" s="262">
        <f>+I151*H151</f>
        <v>0</v>
      </c>
      <c r="K151" s="332"/>
      <c r="L151" s="262"/>
      <c r="M151" s="261"/>
      <c r="N151" s="351"/>
      <c r="O151" s="260"/>
    </row>
    <row r="152" spans="1:15" s="83" customFormat="1" ht="40.5" customHeight="1">
      <c r="A152" s="260"/>
      <c r="B152" s="260"/>
      <c r="C152" s="340"/>
      <c r="D152" s="260"/>
      <c r="E152" s="260"/>
      <c r="F152" s="117">
        <v>44743</v>
      </c>
      <c r="G152" s="113">
        <v>44925</v>
      </c>
      <c r="H152" s="262"/>
      <c r="I152" s="262"/>
      <c r="J152" s="262"/>
      <c r="K152" s="332"/>
      <c r="L152" s="262"/>
      <c r="M152" s="261"/>
      <c r="N152" s="351"/>
      <c r="O152" s="260"/>
    </row>
    <row r="153" spans="1:15" s="83" customFormat="1" ht="68.25" customHeight="1">
      <c r="A153" s="260"/>
      <c r="B153" s="260"/>
      <c r="C153" s="140" t="s">
        <v>409</v>
      </c>
      <c r="D153" s="137" t="s">
        <v>186</v>
      </c>
      <c r="E153" s="137" t="s">
        <v>369</v>
      </c>
      <c r="F153" s="117">
        <v>44835</v>
      </c>
      <c r="G153" s="113">
        <v>44864</v>
      </c>
      <c r="H153" s="139">
        <v>0.15</v>
      </c>
      <c r="I153" s="139"/>
      <c r="J153" s="139">
        <f>+I153*H153</f>
        <v>0</v>
      </c>
      <c r="K153" s="333"/>
      <c r="L153" s="262"/>
      <c r="M153" s="261"/>
      <c r="N153" s="351"/>
      <c r="O153" s="260"/>
    </row>
    <row r="154" spans="1:15" s="83" customFormat="1" ht="59.25" customHeight="1">
      <c r="A154" s="260"/>
      <c r="B154" s="260"/>
      <c r="C154" s="340" t="s">
        <v>410</v>
      </c>
      <c r="D154" s="260" t="s">
        <v>186</v>
      </c>
      <c r="E154" s="260" t="s">
        <v>370</v>
      </c>
      <c r="F154" s="117">
        <v>44562</v>
      </c>
      <c r="G154" s="113">
        <v>44742</v>
      </c>
      <c r="H154" s="262">
        <v>0.1</v>
      </c>
      <c r="I154" s="262"/>
      <c r="J154" s="262">
        <f>+I154*H154</f>
        <v>0</v>
      </c>
      <c r="K154" s="333"/>
      <c r="L154" s="262"/>
      <c r="M154" s="261"/>
      <c r="N154" s="351"/>
      <c r="O154" s="260"/>
    </row>
    <row r="155" spans="1:15" s="83" customFormat="1" ht="78.75" customHeight="1">
      <c r="A155" s="260"/>
      <c r="B155" s="260"/>
      <c r="C155" s="340"/>
      <c r="D155" s="260"/>
      <c r="E155" s="260"/>
      <c r="F155" s="117">
        <v>44743</v>
      </c>
      <c r="G155" s="113">
        <v>44925</v>
      </c>
      <c r="H155" s="262"/>
      <c r="I155" s="262"/>
      <c r="J155" s="262"/>
      <c r="K155" s="333"/>
      <c r="L155" s="262"/>
      <c r="M155" s="261"/>
      <c r="N155" s="351"/>
      <c r="O155" s="260"/>
    </row>
    <row r="156" spans="1:15" s="83" customFormat="1" ht="39" customHeight="1">
      <c r="A156" s="260"/>
      <c r="B156" s="260"/>
      <c r="C156" s="340" t="s">
        <v>414</v>
      </c>
      <c r="D156" s="260" t="s">
        <v>186</v>
      </c>
      <c r="E156" s="260" t="s">
        <v>416</v>
      </c>
      <c r="F156" s="117">
        <v>44562</v>
      </c>
      <c r="G156" s="113">
        <v>44742</v>
      </c>
      <c r="H156" s="262">
        <v>0.15</v>
      </c>
      <c r="I156" s="262">
        <v>0.5</v>
      </c>
      <c r="J156" s="262">
        <f>+I156*H156</f>
        <v>0.075</v>
      </c>
      <c r="K156" s="333"/>
      <c r="L156" s="262"/>
      <c r="M156" s="261"/>
      <c r="N156" s="351"/>
      <c r="O156" s="260"/>
    </row>
    <row r="157" spans="1:15" s="83" customFormat="1" ht="45" customHeight="1">
      <c r="A157" s="260"/>
      <c r="B157" s="260"/>
      <c r="C157" s="340"/>
      <c r="D157" s="260"/>
      <c r="E157" s="260"/>
      <c r="F157" s="117">
        <v>44743</v>
      </c>
      <c r="G157" s="113">
        <v>44925</v>
      </c>
      <c r="H157" s="262"/>
      <c r="I157" s="262"/>
      <c r="J157" s="262"/>
      <c r="K157" s="333"/>
      <c r="L157" s="262"/>
      <c r="M157" s="261"/>
      <c r="N157" s="351"/>
      <c r="O157" s="260"/>
    </row>
    <row r="158" spans="1:13" ht="15">
      <c r="A158" s="30"/>
      <c r="B158" s="30"/>
      <c r="C158" s="29"/>
      <c r="D158" s="30"/>
      <c r="E158" s="75"/>
      <c r="F158" s="30"/>
      <c r="G158" s="30"/>
      <c r="H158" s="64"/>
      <c r="I158" s="64"/>
      <c r="L158" s="100">
        <f>SUM(L138:L157)</f>
        <v>0.279165</v>
      </c>
      <c r="M158" s="100">
        <f>AVERAGE(M138:M157)</f>
        <v>0.279165</v>
      </c>
    </row>
    <row r="159" spans="1:9" ht="12.75">
      <c r="A159" s="30"/>
      <c r="B159" s="30"/>
      <c r="D159" s="30"/>
      <c r="E159" s="75"/>
      <c r="F159" s="30"/>
      <c r="G159" s="30"/>
      <c r="H159" s="64"/>
      <c r="I159" s="64"/>
    </row>
    <row r="161" spans="9:12" ht="15">
      <c r="I161" s="331" t="s">
        <v>176</v>
      </c>
      <c r="J161" s="331"/>
      <c r="K161" s="331"/>
      <c r="L161" s="102">
        <f>(M19+O27+M60+M102+M133+M158)/6</f>
        <v>0.3282909027777778</v>
      </c>
    </row>
  </sheetData>
  <sheetProtection/>
  <mergeCells count="314">
    <mergeCell ref="H148:H150"/>
    <mergeCell ref="H151:H152"/>
    <mergeCell ref="H154:H155"/>
    <mergeCell ref="H156:H157"/>
    <mergeCell ref="I148:I150"/>
    <mergeCell ref="J148:J150"/>
    <mergeCell ref="I151:I152"/>
    <mergeCell ref="I156:I157"/>
    <mergeCell ref="J156:J157"/>
    <mergeCell ref="L138:L145"/>
    <mergeCell ref="K138:K145"/>
    <mergeCell ref="M138:M145"/>
    <mergeCell ref="O138:O145"/>
    <mergeCell ref="N138:N145"/>
    <mergeCell ref="N146:N157"/>
    <mergeCell ref="O146:O157"/>
    <mergeCell ref="O112:O118"/>
    <mergeCell ref="O119:O128"/>
    <mergeCell ref="O129:O132"/>
    <mergeCell ref="K112:K118"/>
    <mergeCell ref="J143:J144"/>
    <mergeCell ref="H141:H142"/>
    <mergeCell ref="I141:I142"/>
    <mergeCell ref="J141:J142"/>
    <mergeCell ref="H143:H144"/>
    <mergeCell ref="I143:I144"/>
    <mergeCell ref="K119:K128"/>
    <mergeCell ref="L119:L128"/>
    <mergeCell ref="M119:M128"/>
    <mergeCell ref="H123:H126"/>
    <mergeCell ref="N119:N128"/>
    <mergeCell ref="N129:N132"/>
    <mergeCell ref="H119:H122"/>
    <mergeCell ref="I119:I122"/>
    <mergeCell ref="J119:J122"/>
    <mergeCell ref="O65:O68"/>
    <mergeCell ref="K107:K111"/>
    <mergeCell ref="L107:L111"/>
    <mergeCell ref="M107:M111"/>
    <mergeCell ref="H108:H109"/>
    <mergeCell ref="I108:I109"/>
    <mergeCell ref="J108:J109"/>
    <mergeCell ref="N107:N111"/>
    <mergeCell ref="K65:K68"/>
    <mergeCell ref="O107:O111"/>
    <mergeCell ref="C154:C155"/>
    <mergeCell ref="D154:D155"/>
    <mergeCell ref="E154:E155"/>
    <mergeCell ref="C156:C157"/>
    <mergeCell ref="D156:D157"/>
    <mergeCell ref="E156:E157"/>
    <mergeCell ref="C148:C150"/>
    <mergeCell ref="D148:D150"/>
    <mergeCell ref="E148:E150"/>
    <mergeCell ref="C151:C152"/>
    <mergeCell ref="D151:D152"/>
    <mergeCell ref="E151:E152"/>
    <mergeCell ref="A138:A145"/>
    <mergeCell ref="B138:B145"/>
    <mergeCell ref="C141:C142"/>
    <mergeCell ref="D141:D142"/>
    <mergeCell ref="E141:E142"/>
    <mergeCell ref="C143:C144"/>
    <mergeCell ref="D143:D144"/>
    <mergeCell ref="E143:E144"/>
    <mergeCell ref="C123:C126"/>
    <mergeCell ref="E123:E126"/>
    <mergeCell ref="D123:D126"/>
    <mergeCell ref="D112:D115"/>
    <mergeCell ref="E112:E115"/>
    <mergeCell ref="C119:C122"/>
    <mergeCell ref="E105:E106"/>
    <mergeCell ref="F105:G105"/>
    <mergeCell ref="H105:H106"/>
    <mergeCell ref="D108:D109"/>
    <mergeCell ref="E108:E109"/>
    <mergeCell ref="E63:E64"/>
    <mergeCell ref="F63:G63"/>
    <mergeCell ref="D119:D122"/>
    <mergeCell ref="C32:C35"/>
    <mergeCell ref="C57:C59"/>
    <mergeCell ref="C41:C44"/>
    <mergeCell ref="C108:C109"/>
    <mergeCell ref="C71:C73"/>
    <mergeCell ref="D86:D88"/>
    <mergeCell ref="C62:O62"/>
    <mergeCell ref="E119:E122"/>
    <mergeCell ref="D32:D35"/>
    <mergeCell ref="O69:O75"/>
    <mergeCell ref="O89:O93"/>
    <mergeCell ref="O94:O101"/>
    <mergeCell ref="K94:K101"/>
    <mergeCell ref="L94:L101"/>
    <mergeCell ref="O11:O12"/>
    <mergeCell ref="O49:O53"/>
    <mergeCell ref="M49:M53"/>
    <mergeCell ref="K49:K53"/>
    <mergeCell ref="L54:L59"/>
    <mergeCell ref="O105:O106"/>
    <mergeCell ref="E136:E137"/>
    <mergeCell ref="F136:G136"/>
    <mergeCell ref="H136:H137"/>
    <mergeCell ref="O136:O137"/>
    <mergeCell ref="E130:E132"/>
    <mergeCell ref="E127:E128"/>
    <mergeCell ref="K129:K132"/>
    <mergeCell ref="L112:L118"/>
    <mergeCell ref="M112:M118"/>
    <mergeCell ref="O63:O64"/>
    <mergeCell ref="E37:E40"/>
    <mergeCell ref="N49:N53"/>
    <mergeCell ref="N32:N48"/>
    <mergeCell ref="H41:H44"/>
    <mergeCell ref="H57:H59"/>
    <mergeCell ref="I57:I59"/>
    <mergeCell ref="E41:E44"/>
    <mergeCell ref="E32:E35"/>
    <mergeCell ref="K54:K59"/>
    <mergeCell ref="I161:K161"/>
    <mergeCell ref="K146:K157"/>
    <mergeCell ref="C130:C132"/>
    <mergeCell ref="I123:I126"/>
    <mergeCell ref="J123:J126"/>
    <mergeCell ref="H127:H128"/>
    <mergeCell ref="J151:J152"/>
    <mergeCell ref="I154:I155"/>
    <mergeCell ref="I130:I132"/>
    <mergeCell ref="D130:D132"/>
    <mergeCell ref="J89:J92"/>
    <mergeCell ref="N54:N59"/>
    <mergeCell ref="M54:M59"/>
    <mergeCell ref="N94:N101"/>
    <mergeCell ref="M16:M17"/>
    <mergeCell ref="K16:K17"/>
    <mergeCell ref="J80:J82"/>
    <mergeCell ref="J94:J97"/>
    <mergeCell ref="K32:K48"/>
    <mergeCell ref="M69:M75"/>
    <mergeCell ref="N69:N75"/>
    <mergeCell ref="H32:H35"/>
    <mergeCell ref="I32:I35"/>
    <mergeCell ref="H37:H40"/>
    <mergeCell ref="I37:I40"/>
    <mergeCell ref="J32:J35"/>
    <mergeCell ref="H63:H64"/>
    <mergeCell ref="L65:L68"/>
    <mergeCell ref="K69:K75"/>
    <mergeCell ref="I71:I73"/>
    <mergeCell ref="E30:E31"/>
    <mergeCell ref="A11:A12"/>
    <mergeCell ref="J71:J73"/>
    <mergeCell ref="B65:B66"/>
    <mergeCell ref="B57:B59"/>
    <mergeCell ref="D57:D59"/>
    <mergeCell ref="H71:H73"/>
    <mergeCell ref="D71:D73"/>
    <mergeCell ref="E71:E73"/>
    <mergeCell ref="J57:J59"/>
    <mergeCell ref="B94:B101"/>
    <mergeCell ref="B67:B68"/>
    <mergeCell ref="B32:B48"/>
    <mergeCell ref="A8:I8"/>
    <mergeCell ref="A32:A48"/>
    <mergeCell ref="L13:L15"/>
    <mergeCell ref="L32:L48"/>
    <mergeCell ref="E11:E12"/>
    <mergeCell ref="F11:G11"/>
    <mergeCell ref="H11:H12"/>
    <mergeCell ref="A1:A4"/>
    <mergeCell ref="A6:B6"/>
    <mergeCell ref="B13:B15"/>
    <mergeCell ref="A21:B21"/>
    <mergeCell ref="B77:B79"/>
    <mergeCell ref="B80:B82"/>
    <mergeCell ref="A49:A53"/>
    <mergeCell ref="A54:A59"/>
    <mergeCell ref="B71:B73"/>
    <mergeCell ref="A65:A68"/>
    <mergeCell ref="C6:O6"/>
    <mergeCell ref="D41:D44"/>
    <mergeCell ref="C77:C79"/>
    <mergeCell ref="A135:B135"/>
    <mergeCell ref="B112:B118"/>
    <mergeCell ref="A129:A132"/>
    <mergeCell ref="B129:B132"/>
    <mergeCell ref="B86:B88"/>
    <mergeCell ref="C86:C88"/>
    <mergeCell ref="F30:G30"/>
    <mergeCell ref="A9:B9"/>
    <mergeCell ref="A7:B7"/>
    <mergeCell ref="A10:B10"/>
    <mergeCell ref="A13:A15"/>
    <mergeCell ref="C7:O7"/>
    <mergeCell ref="C29:O29"/>
    <mergeCell ref="G24:H24"/>
    <mergeCell ref="A16:A17"/>
    <mergeCell ref="B16:B17"/>
    <mergeCell ref="O13:O15"/>
    <mergeCell ref="J37:J40"/>
    <mergeCell ref="J41:J44"/>
    <mergeCell ref="O16:O17"/>
    <mergeCell ref="O32:O48"/>
    <mergeCell ref="M13:M15"/>
    <mergeCell ref="C21:O21"/>
    <mergeCell ref="D37:D40"/>
    <mergeCell ref="H30:H31"/>
    <mergeCell ref="O30:O31"/>
    <mergeCell ref="N13:N15"/>
    <mergeCell ref="N16:N17"/>
    <mergeCell ref="M32:M48"/>
    <mergeCell ref="K13:K15"/>
    <mergeCell ref="L16:L17"/>
    <mergeCell ref="A69:A75"/>
    <mergeCell ref="I41:I44"/>
    <mergeCell ref="N65:N68"/>
    <mergeCell ref="A62:B62"/>
    <mergeCell ref="B54:B56"/>
    <mergeCell ref="A76:A93"/>
    <mergeCell ref="A105:A106"/>
    <mergeCell ref="A29:B29"/>
    <mergeCell ref="A30:A31"/>
    <mergeCell ref="B49:B53"/>
    <mergeCell ref="E57:E59"/>
    <mergeCell ref="A104:B104"/>
    <mergeCell ref="C37:C40"/>
    <mergeCell ref="A63:A64"/>
    <mergeCell ref="A94:A101"/>
    <mergeCell ref="H130:H132"/>
    <mergeCell ref="L129:L132"/>
    <mergeCell ref="A136:A137"/>
    <mergeCell ref="A112:A118"/>
    <mergeCell ref="A107:A111"/>
    <mergeCell ref="B107:B111"/>
    <mergeCell ref="I127:I128"/>
    <mergeCell ref="J127:J128"/>
    <mergeCell ref="D127:D128"/>
    <mergeCell ref="C112:C115"/>
    <mergeCell ref="H112:H115"/>
    <mergeCell ref="I112:I115"/>
    <mergeCell ref="M129:M132"/>
    <mergeCell ref="L49:L53"/>
    <mergeCell ref="O54:O59"/>
    <mergeCell ref="N112:N118"/>
    <mergeCell ref="I80:I82"/>
    <mergeCell ref="N76:N88"/>
    <mergeCell ref="I77:I79"/>
    <mergeCell ref="M94:M101"/>
    <mergeCell ref="B146:B157"/>
    <mergeCell ref="M146:M157"/>
    <mergeCell ref="A146:A157"/>
    <mergeCell ref="L146:L157"/>
    <mergeCell ref="J112:J115"/>
    <mergeCell ref="J154:J155"/>
    <mergeCell ref="A119:A128"/>
    <mergeCell ref="B119:B128"/>
    <mergeCell ref="J130:J132"/>
    <mergeCell ref="C127:C128"/>
    <mergeCell ref="B83:B85"/>
    <mergeCell ref="C83:C85"/>
    <mergeCell ref="D83:D85"/>
    <mergeCell ref="D77:D79"/>
    <mergeCell ref="H86:H88"/>
    <mergeCell ref="I86:I88"/>
    <mergeCell ref="C80:C82"/>
    <mergeCell ref="D80:D82"/>
    <mergeCell ref="E80:E82"/>
    <mergeCell ref="H80:H82"/>
    <mergeCell ref="E83:E85"/>
    <mergeCell ref="H83:H85"/>
    <mergeCell ref="I83:I85"/>
    <mergeCell ref="J83:J85"/>
    <mergeCell ref="E77:E79"/>
    <mergeCell ref="J77:J79"/>
    <mergeCell ref="H77:H79"/>
    <mergeCell ref="N1:O2"/>
    <mergeCell ref="B1:M4"/>
    <mergeCell ref="B5:M5"/>
    <mergeCell ref="C98:C100"/>
    <mergeCell ref="D98:D100"/>
    <mergeCell ref="E98:E100"/>
    <mergeCell ref="H98:H100"/>
    <mergeCell ref="I98:I100"/>
    <mergeCell ref="D94:D97"/>
    <mergeCell ref="E94:E97"/>
    <mergeCell ref="C9:O9"/>
    <mergeCell ref="C10:O10"/>
    <mergeCell ref="H94:H97"/>
    <mergeCell ref="I94:I97"/>
    <mergeCell ref="O76:O88"/>
    <mergeCell ref="E86:E88"/>
    <mergeCell ref="C89:C92"/>
    <mergeCell ref="D89:D92"/>
    <mergeCell ref="E89:E92"/>
    <mergeCell ref="H89:H92"/>
    <mergeCell ref="A22:D22"/>
    <mergeCell ref="E22:J22"/>
    <mergeCell ref="K22:N22"/>
    <mergeCell ref="C104:O104"/>
    <mergeCell ref="C135:O135"/>
    <mergeCell ref="J98:J100"/>
    <mergeCell ref="C94:C97"/>
    <mergeCell ref="B89:B92"/>
    <mergeCell ref="I89:I92"/>
    <mergeCell ref="J86:J88"/>
    <mergeCell ref="K76:K93"/>
    <mergeCell ref="L76:L93"/>
    <mergeCell ref="M76:M93"/>
    <mergeCell ref="G25:H25"/>
    <mergeCell ref="G26:H26"/>
    <mergeCell ref="O22:O23"/>
    <mergeCell ref="G23:H23"/>
    <mergeCell ref="M65:M68"/>
    <mergeCell ref="L69:L75"/>
    <mergeCell ref="N89:N93"/>
  </mergeCells>
  <printOptions/>
  <pageMargins left="0" right="0" top="0" bottom="0" header="0" footer="0"/>
  <pageSetup horizontalDpi="300" verticalDpi="300" orientation="landscape" paperSize="5" scale="90" r:id="rId2"/>
  <drawing r:id="rId1"/>
</worksheet>
</file>

<file path=xl/worksheets/sheet2.xml><?xml version="1.0" encoding="utf-8"?>
<worksheet xmlns="http://schemas.openxmlformats.org/spreadsheetml/2006/main" xmlns:r="http://schemas.openxmlformats.org/officeDocument/2006/relationships">
  <sheetPr>
    <tabColor theme="6" tint="-0.24997000396251678"/>
  </sheetPr>
  <dimension ref="A1:I64"/>
  <sheetViews>
    <sheetView zoomScale="80" zoomScaleNormal="80" workbookViewId="0" topLeftCell="A1">
      <pane ySplit="9" topLeftCell="A10" activePane="bottomLeft" state="frozen"/>
      <selection pane="topLeft" activeCell="G13" sqref="G13:G18"/>
      <selection pane="bottomLeft" activeCell="G13" sqref="G13:G18"/>
    </sheetView>
  </sheetViews>
  <sheetFormatPr defaultColWidth="11.421875" defaultRowHeight="12.75"/>
  <cols>
    <col min="1" max="1" width="18.57421875" style="7" customWidth="1"/>
    <col min="2" max="2" width="16.8515625" style="7" customWidth="1"/>
    <col min="3" max="3" width="12.8515625" style="7" customWidth="1"/>
    <col min="4" max="4" width="24.57421875" style="7" customWidth="1"/>
    <col min="5" max="5" width="28.57421875" style="7" customWidth="1"/>
    <col min="6" max="6" width="16.28125" style="7" customWidth="1"/>
    <col min="7" max="8" width="16.7109375" style="7" customWidth="1"/>
    <col min="9" max="9" width="15.140625" style="7" customWidth="1"/>
    <col min="10" max="16384" width="11.421875" style="7" customWidth="1"/>
  </cols>
  <sheetData>
    <row r="1" spans="1:9" s="1" customFormat="1" ht="15.75" customHeight="1">
      <c r="A1" s="357"/>
      <c r="B1" s="359" t="s">
        <v>19</v>
      </c>
      <c r="C1" s="360"/>
      <c r="D1" s="360"/>
      <c r="E1" s="360"/>
      <c r="F1" s="360"/>
      <c r="G1" s="361"/>
      <c r="H1" s="368" t="s">
        <v>20</v>
      </c>
      <c r="I1" s="369"/>
    </row>
    <row r="2" spans="1:9" s="1" customFormat="1" ht="13.5" customHeight="1">
      <c r="A2" s="358"/>
      <c r="B2" s="362"/>
      <c r="C2" s="363"/>
      <c r="D2" s="363"/>
      <c r="E2" s="363"/>
      <c r="F2" s="363"/>
      <c r="G2" s="364"/>
      <c r="H2" s="370"/>
      <c r="I2" s="371"/>
    </row>
    <row r="3" spans="1:9" s="1" customFormat="1" ht="16.5" customHeight="1">
      <c r="A3" s="358"/>
      <c r="B3" s="362"/>
      <c r="C3" s="363"/>
      <c r="D3" s="363"/>
      <c r="E3" s="363"/>
      <c r="F3" s="363"/>
      <c r="G3" s="364"/>
      <c r="H3" s="370" t="s">
        <v>21</v>
      </c>
      <c r="I3" s="371"/>
    </row>
    <row r="4" spans="1:9" s="1" customFormat="1" ht="13.5" customHeight="1">
      <c r="A4" s="358"/>
      <c r="B4" s="362"/>
      <c r="C4" s="363"/>
      <c r="D4" s="363"/>
      <c r="E4" s="363"/>
      <c r="F4" s="363"/>
      <c r="G4" s="364"/>
      <c r="H4" s="2" t="s">
        <v>11</v>
      </c>
      <c r="I4" s="3" t="s">
        <v>12</v>
      </c>
    </row>
    <row r="5" spans="1:9" s="1" customFormat="1" ht="24" customHeight="1" thickBot="1">
      <c r="A5" s="4" t="s">
        <v>13</v>
      </c>
      <c r="B5" s="365"/>
      <c r="C5" s="366"/>
      <c r="D5" s="366"/>
      <c r="E5" s="366"/>
      <c r="F5" s="366"/>
      <c r="G5" s="367"/>
      <c r="H5" s="5">
        <v>2</v>
      </c>
      <c r="I5" s="6" t="s">
        <v>14</v>
      </c>
    </row>
    <row r="6" spans="1:9" s="1" customFormat="1" ht="15" customHeight="1">
      <c r="A6" s="372" t="s">
        <v>4</v>
      </c>
      <c r="B6" s="372"/>
      <c r="C6" s="250"/>
      <c r="D6" s="250"/>
      <c r="E6" s="250"/>
      <c r="F6" s="250"/>
      <c r="G6" s="250"/>
      <c r="H6" s="250"/>
      <c r="I6" s="250"/>
    </row>
    <row r="7" spans="1:9" s="1" customFormat="1" ht="12.75">
      <c r="A7" s="378" t="s">
        <v>22</v>
      </c>
      <c r="B7" s="378"/>
      <c r="C7" s="379" t="s">
        <v>23</v>
      </c>
      <c r="D7" s="380"/>
      <c r="E7" s="373" t="s">
        <v>24</v>
      </c>
      <c r="F7" s="373"/>
      <c r="G7" s="373"/>
      <c r="H7" s="373"/>
      <c r="I7" s="373"/>
    </row>
    <row r="8" spans="1:9" ht="25.5" customHeight="1">
      <c r="A8" s="374" t="s">
        <v>16</v>
      </c>
      <c r="B8" s="375"/>
      <c r="C8" s="376"/>
      <c r="D8" s="377"/>
      <c r="E8" s="377"/>
      <c r="F8" s="377"/>
      <c r="G8" s="377"/>
      <c r="H8" s="377"/>
      <c r="I8" s="377"/>
    </row>
    <row r="9" ht="12.75" customHeight="1"/>
    <row r="10" spans="1:9" ht="26.25" customHeight="1">
      <c r="A10" s="352" t="s">
        <v>28</v>
      </c>
      <c r="B10" s="352"/>
      <c r="C10" s="292" t="s">
        <v>29</v>
      </c>
      <c r="D10" s="292"/>
      <c r="E10" s="292"/>
      <c r="F10" s="292"/>
      <c r="G10" s="292"/>
      <c r="H10" s="292"/>
      <c r="I10" s="292"/>
    </row>
    <row r="11" spans="1:9" ht="25.5">
      <c r="A11" s="388" t="s">
        <v>0</v>
      </c>
      <c r="B11" s="21" t="s">
        <v>2</v>
      </c>
      <c r="C11" s="21" t="s">
        <v>3</v>
      </c>
      <c r="D11" s="22" t="s">
        <v>1</v>
      </c>
      <c r="E11" s="22" t="s">
        <v>108</v>
      </c>
      <c r="F11" s="23" t="s">
        <v>10</v>
      </c>
      <c r="G11" s="24" t="s">
        <v>109</v>
      </c>
      <c r="H11" s="23" t="s">
        <v>10</v>
      </c>
      <c r="I11" s="24" t="s">
        <v>109</v>
      </c>
    </row>
    <row r="12" spans="1:9" ht="25.5">
      <c r="A12" s="389"/>
      <c r="B12" s="25" t="s">
        <v>9</v>
      </c>
      <c r="C12" s="20" t="s">
        <v>8</v>
      </c>
      <c r="D12" s="26" t="s">
        <v>6</v>
      </c>
      <c r="E12" s="26" t="s">
        <v>110</v>
      </c>
      <c r="F12" s="27" t="s">
        <v>111</v>
      </c>
      <c r="G12" s="27" t="s">
        <v>111</v>
      </c>
      <c r="H12" s="27" t="s">
        <v>18</v>
      </c>
      <c r="I12" s="27" t="s">
        <v>18</v>
      </c>
    </row>
    <row r="13" spans="1:9" ht="38.25">
      <c r="A13" s="345" t="s">
        <v>34</v>
      </c>
      <c r="B13" s="356" t="s">
        <v>62</v>
      </c>
      <c r="C13" s="355">
        <v>41639</v>
      </c>
      <c r="D13" s="16" t="s">
        <v>63</v>
      </c>
      <c r="E13" s="19"/>
      <c r="F13" s="345" t="s">
        <v>33</v>
      </c>
      <c r="G13" s="356"/>
      <c r="H13" s="356" t="s">
        <v>65</v>
      </c>
      <c r="I13" s="345"/>
    </row>
    <row r="14" spans="1:9" ht="38.25">
      <c r="A14" s="346"/>
      <c r="B14" s="353"/>
      <c r="C14" s="353"/>
      <c r="D14" s="10" t="s">
        <v>39</v>
      </c>
      <c r="E14" s="19"/>
      <c r="F14" s="346"/>
      <c r="G14" s="353"/>
      <c r="H14" s="353"/>
      <c r="I14" s="346"/>
    </row>
    <row r="15" spans="1:9" ht="27.75" customHeight="1">
      <c r="A15" s="346"/>
      <c r="B15" s="353"/>
      <c r="C15" s="353"/>
      <c r="D15" s="10" t="s">
        <v>40</v>
      </c>
      <c r="E15" s="19"/>
      <c r="F15" s="346"/>
      <c r="G15" s="353"/>
      <c r="H15" s="353"/>
      <c r="I15" s="346"/>
    </row>
    <row r="16" spans="1:9" ht="38.25">
      <c r="A16" s="346"/>
      <c r="B16" s="353"/>
      <c r="C16" s="353"/>
      <c r="D16" s="10" t="s">
        <v>41</v>
      </c>
      <c r="E16" s="19"/>
      <c r="F16" s="346"/>
      <c r="G16" s="353"/>
      <c r="H16" s="353"/>
      <c r="I16" s="346"/>
    </row>
    <row r="17" spans="1:9" ht="51">
      <c r="A17" s="353"/>
      <c r="B17" s="353"/>
      <c r="C17" s="353"/>
      <c r="D17" s="10" t="s">
        <v>43</v>
      </c>
      <c r="E17" s="19"/>
      <c r="F17" s="353"/>
      <c r="G17" s="353"/>
      <c r="H17" s="353"/>
      <c r="I17" s="353"/>
    </row>
    <row r="18" spans="1:9" ht="25.5" customHeight="1">
      <c r="A18" s="354"/>
      <c r="B18" s="354"/>
      <c r="C18" s="354"/>
      <c r="D18" s="10" t="s">
        <v>42</v>
      </c>
      <c r="E18" s="19"/>
      <c r="F18" s="354"/>
      <c r="G18" s="354"/>
      <c r="H18" s="354"/>
      <c r="I18" s="354"/>
    </row>
    <row r="19" spans="1:9" ht="25.5">
      <c r="A19" s="345" t="s">
        <v>67</v>
      </c>
      <c r="B19" s="356" t="s">
        <v>62</v>
      </c>
      <c r="C19" s="355">
        <v>41639</v>
      </c>
      <c r="D19" s="18" t="s">
        <v>37</v>
      </c>
      <c r="E19" s="19"/>
      <c r="F19" s="345" t="s">
        <v>33</v>
      </c>
      <c r="G19" s="356"/>
      <c r="H19" s="356" t="s">
        <v>44</v>
      </c>
      <c r="I19" s="345"/>
    </row>
    <row r="20" spans="1:9" ht="25.5" customHeight="1">
      <c r="A20" s="353"/>
      <c r="B20" s="353"/>
      <c r="C20" s="353"/>
      <c r="D20" s="9" t="s">
        <v>36</v>
      </c>
      <c r="E20" s="19"/>
      <c r="F20" s="353"/>
      <c r="G20" s="353"/>
      <c r="H20" s="353"/>
      <c r="I20" s="353"/>
    </row>
    <row r="21" spans="1:9" ht="38.25">
      <c r="A21" s="353"/>
      <c r="B21" s="353"/>
      <c r="C21" s="353"/>
      <c r="D21" s="10" t="s">
        <v>38</v>
      </c>
      <c r="E21" s="19"/>
      <c r="F21" s="353"/>
      <c r="G21" s="353"/>
      <c r="H21" s="353"/>
      <c r="I21" s="353"/>
    </row>
    <row r="22" spans="1:9" ht="51">
      <c r="A22" s="354"/>
      <c r="B22" s="354"/>
      <c r="C22" s="354"/>
      <c r="D22" s="9" t="s">
        <v>35</v>
      </c>
      <c r="E22" s="19"/>
      <c r="F22" s="354"/>
      <c r="G22" s="354"/>
      <c r="H22" s="354"/>
      <c r="I22" s="354"/>
    </row>
    <row r="24" spans="1:9" ht="12.75">
      <c r="A24" s="352" t="s">
        <v>28</v>
      </c>
      <c r="B24" s="352"/>
      <c r="C24" s="292" t="s">
        <v>30</v>
      </c>
      <c r="D24" s="292"/>
      <c r="E24" s="292"/>
      <c r="F24" s="292"/>
      <c r="G24" s="292"/>
      <c r="H24" s="292"/>
      <c r="I24" s="292"/>
    </row>
    <row r="25" spans="1:9" ht="38.25">
      <c r="A25" s="345" t="s">
        <v>68</v>
      </c>
      <c r="B25" s="345" t="s">
        <v>74</v>
      </c>
      <c r="C25" s="355">
        <v>41639</v>
      </c>
      <c r="D25" s="9" t="s">
        <v>105</v>
      </c>
      <c r="E25" s="11"/>
      <c r="F25" s="345" t="s">
        <v>33</v>
      </c>
      <c r="G25" s="345"/>
      <c r="H25" s="345" t="s">
        <v>73</v>
      </c>
      <c r="I25" s="345"/>
    </row>
    <row r="26" spans="1:9" ht="38.25">
      <c r="A26" s="346"/>
      <c r="B26" s="346"/>
      <c r="C26" s="387"/>
      <c r="D26" s="9" t="s">
        <v>103</v>
      </c>
      <c r="E26" s="11"/>
      <c r="F26" s="346"/>
      <c r="G26" s="346"/>
      <c r="H26" s="346"/>
      <c r="I26" s="346"/>
    </row>
    <row r="27" spans="1:9" ht="25.5">
      <c r="A27" s="353"/>
      <c r="B27" s="353"/>
      <c r="C27" s="353"/>
      <c r="D27" s="9" t="s">
        <v>69</v>
      </c>
      <c r="E27" s="11"/>
      <c r="F27" s="346"/>
      <c r="G27" s="353"/>
      <c r="H27" s="353"/>
      <c r="I27" s="346"/>
    </row>
    <row r="28" spans="1:9" ht="51">
      <c r="A28" s="353"/>
      <c r="B28" s="353"/>
      <c r="C28" s="353"/>
      <c r="D28" s="9" t="s">
        <v>70</v>
      </c>
      <c r="E28" s="11"/>
      <c r="F28" s="346"/>
      <c r="G28" s="353"/>
      <c r="H28" s="353"/>
      <c r="I28" s="346"/>
    </row>
    <row r="29" spans="1:9" ht="25.5">
      <c r="A29" s="353"/>
      <c r="B29" s="353"/>
      <c r="C29" s="353"/>
      <c r="D29" s="9" t="s">
        <v>71</v>
      </c>
      <c r="E29" s="11"/>
      <c r="F29" s="353"/>
      <c r="G29" s="353"/>
      <c r="H29" s="353"/>
      <c r="I29" s="353"/>
    </row>
    <row r="30" spans="1:9" ht="114.75">
      <c r="A30" s="345" t="s">
        <v>75</v>
      </c>
      <c r="B30" s="345" t="s">
        <v>74</v>
      </c>
      <c r="C30" s="355">
        <v>41639</v>
      </c>
      <c r="D30" s="10" t="s">
        <v>76</v>
      </c>
      <c r="E30" s="15"/>
      <c r="F30" s="345" t="s">
        <v>33</v>
      </c>
      <c r="G30" s="345"/>
      <c r="H30" s="345" t="s">
        <v>81</v>
      </c>
      <c r="I30" s="345"/>
    </row>
    <row r="31" spans="1:9" ht="38.25">
      <c r="A31" s="353"/>
      <c r="B31" s="353"/>
      <c r="C31" s="353"/>
      <c r="D31" s="10" t="s">
        <v>80</v>
      </c>
      <c r="E31" s="15"/>
      <c r="F31" s="346"/>
      <c r="G31" s="353"/>
      <c r="H31" s="353"/>
      <c r="I31" s="346"/>
    </row>
    <row r="32" spans="1:9" ht="76.5">
      <c r="A32" s="353"/>
      <c r="B32" s="353"/>
      <c r="C32" s="353"/>
      <c r="D32" s="10" t="s">
        <v>77</v>
      </c>
      <c r="E32" s="15"/>
      <c r="F32" s="346"/>
      <c r="G32" s="353"/>
      <c r="H32" s="353"/>
      <c r="I32" s="346"/>
    </row>
    <row r="33" spans="1:9" ht="63.75">
      <c r="A33" s="353"/>
      <c r="B33" s="353"/>
      <c r="C33" s="353"/>
      <c r="D33" s="10" t="s">
        <v>78</v>
      </c>
      <c r="E33" s="15"/>
      <c r="F33" s="346"/>
      <c r="G33" s="353"/>
      <c r="H33" s="353"/>
      <c r="I33" s="346"/>
    </row>
    <row r="34" spans="1:9" ht="89.25">
      <c r="A34" s="353"/>
      <c r="B34" s="353"/>
      <c r="C34" s="353"/>
      <c r="D34" s="17" t="s">
        <v>79</v>
      </c>
      <c r="E34" s="15"/>
      <c r="F34" s="346"/>
      <c r="G34" s="353"/>
      <c r="H34" s="353"/>
      <c r="I34" s="346"/>
    </row>
    <row r="35" spans="1:9" ht="63.75" customHeight="1">
      <c r="A35" s="353"/>
      <c r="B35" s="353"/>
      <c r="C35" s="353"/>
      <c r="D35" s="9" t="s">
        <v>104</v>
      </c>
      <c r="E35" s="15"/>
      <c r="F35" s="346"/>
      <c r="G35" s="353"/>
      <c r="H35" s="353"/>
      <c r="I35" s="346"/>
    </row>
    <row r="36" spans="1:9" ht="38.25">
      <c r="A36" s="356" t="s">
        <v>66</v>
      </c>
      <c r="B36" s="356" t="s">
        <v>72</v>
      </c>
      <c r="C36" s="355">
        <v>41639</v>
      </c>
      <c r="D36" s="9" t="s">
        <v>84</v>
      </c>
      <c r="E36" s="11"/>
      <c r="F36" s="345" t="s">
        <v>33</v>
      </c>
      <c r="G36" s="345"/>
      <c r="H36" s="345" t="s">
        <v>106</v>
      </c>
      <c r="I36" s="345"/>
    </row>
    <row r="37" spans="1:9" ht="12.75">
      <c r="A37" s="353"/>
      <c r="B37" s="353"/>
      <c r="C37" s="353"/>
      <c r="D37" s="9" t="s">
        <v>82</v>
      </c>
      <c r="E37" s="11"/>
      <c r="F37" s="353"/>
      <c r="G37" s="353"/>
      <c r="H37" s="353"/>
      <c r="I37" s="353"/>
    </row>
    <row r="38" spans="1:9" ht="25.5">
      <c r="A38" s="354"/>
      <c r="B38" s="354"/>
      <c r="C38" s="354"/>
      <c r="D38" s="9" t="s">
        <v>83</v>
      </c>
      <c r="E38" s="11"/>
      <c r="F38" s="354"/>
      <c r="G38" s="354"/>
      <c r="H38" s="354"/>
      <c r="I38" s="354"/>
    </row>
    <row r="39" spans="1:9" ht="51" customHeight="1">
      <c r="A39" s="345" t="s">
        <v>85</v>
      </c>
      <c r="B39" s="356" t="s">
        <v>72</v>
      </c>
      <c r="C39" s="355">
        <v>41639</v>
      </c>
      <c r="D39" s="9" t="s">
        <v>47</v>
      </c>
      <c r="E39" s="11"/>
      <c r="F39" s="345" t="s">
        <v>33</v>
      </c>
      <c r="G39" s="345"/>
      <c r="H39" s="345" t="s">
        <v>86</v>
      </c>
      <c r="I39" s="345"/>
    </row>
    <row r="40" spans="1:9" ht="38.25">
      <c r="A40" s="353"/>
      <c r="B40" s="353"/>
      <c r="C40" s="353"/>
      <c r="D40" s="16" t="s">
        <v>46</v>
      </c>
      <c r="E40" s="11"/>
      <c r="F40" s="353"/>
      <c r="G40" s="353"/>
      <c r="H40" s="353"/>
      <c r="I40" s="353"/>
    </row>
    <row r="41" spans="1:9" ht="51">
      <c r="A41" s="354"/>
      <c r="B41" s="354"/>
      <c r="C41" s="354"/>
      <c r="D41" s="16" t="s">
        <v>48</v>
      </c>
      <c r="E41" s="11"/>
      <c r="F41" s="354"/>
      <c r="G41" s="354"/>
      <c r="H41" s="354"/>
      <c r="I41" s="354"/>
    </row>
    <row r="43" spans="1:9" ht="12.75">
      <c r="A43" s="352" t="s">
        <v>28</v>
      </c>
      <c r="B43" s="352"/>
      <c r="C43" s="292" t="s">
        <v>31</v>
      </c>
      <c r="D43" s="292"/>
      <c r="E43" s="292"/>
      <c r="F43" s="292"/>
      <c r="G43" s="292"/>
      <c r="H43" s="292"/>
      <c r="I43" s="292"/>
    </row>
    <row r="44" spans="1:9" ht="25.5">
      <c r="A44" s="356" t="s">
        <v>49</v>
      </c>
      <c r="B44" s="345" t="s">
        <v>62</v>
      </c>
      <c r="C44" s="355">
        <v>41639</v>
      </c>
      <c r="D44" s="9" t="s">
        <v>88</v>
      </c>
      <c r="E44" s="14"/>
      <c r="F44" s="345" t="s">
        <v>33</v>
      </c>
      <c r="G44" s="345"/>
      <c r="H44" s="345" t="s">
        <v>93</v>
      </c>
      <c r="I44" s="345"/>
    </row>
    <row r="45" spans="1:9" ht="25.5">
      <c r="A45" s="353"/>
      <c r="B45" s="353"/>
      <c r="C45" s="353"/>
      <c r="D45" s="9" t="s">
        <v>89</v>
      </c>
      <c r="E45" s="14"/>
      <c r="F45" s="353"/>
      <c r="G45" s="353"/>
      <c r="H45" s="353"/>
      <c r="I45" s="353"/>
    </row>
    <row r="46" spans="1:9" ht="38.25">
      <c r="A46" s="354"/>
      <c r="B46" s="354"/>
      <c r="C46" s="354"/>
      <c r="D46" s="9" t="s">
        <v>87</v>
      </c>
      <c r="E46" s="14"/>
      <c r="F46" s="354"/>
      <c r="G46" s="354"/>
      <c r="H46" s="354"/>
      <c r="I46" s="354"/>
    </row>
    <row r="47" spans="1:9" ht="25.5">
      <c r="A47" s="381" t="s">
        <v>51</v>
      </c>
      <c r="B47" s="383" t="s">
        <v>64</v>
      </c>
      <c r="C47" s="385">
        <v>41577</v>
      </c>
      <c r="D47" s="12" t="s">
        <v>52</v>
      </c>
      <c r="E47" s="13"/>
      <c r="F47" s="383" t="s">
        <v>33</v>
      </c>
      <c r="G47" s="383"/>
      <c r="H47" s="383" t="s">
        <v>53</v>
      </c>
      <c r="I47" s="383"/>
    </row>
    <row r="48" spans="1:9" ht="38.25">
      <c r="A48" s="382"/>
      <c r="B48" s="384"/>
      <c r="C48" s="386"/>
      <c r="D48" s="12" t="s">
        <v>54</v>
      </c>
      <c r="E48" s="13"/>
      <c r="F48" s="384"/>
      <c r="G48" s="384"/>
      <c r="H48" s="384"/>
      <c r="I48" s="384"/>
    </row>
    <row r="49" spans="1:9" ht="25.5">
      <c r="A49" s="382"/>
      <c r="B49" s="384"/>
      <c r="C49" s="386"/>
      <c r="D49" s="12" t="s">
        <v>55</v>
      </c>
      <c r="E49" s="13"/>
      <c r="F49" s="384"/>
      <c r="G49" s="384"/>
      <c r="H49" s="384"/>
      <c r="I49" s="384"/>
    </row>
    <row r="50" spans="1:9" ht="12.75">
      <c r="A50" s="356" t="s">
        <v>56</v>
      </c>
      <c r="B50" s="383" t="s">
        <v>62</v>
      </c>
      <c r="C50" s="355">
        <v>41577</v>
      </c>
      <c r="D50" s="9" t="s">
        <v>90</v>
      </c>
      <c r="E50" s="13"/>
      <c r="F50" s="345" t="s">
        <v>33</v>
      </c>
      <c r="G50" s="345"/>
      <c r="H50" s="345" t="s">
        <v>94</v>
      </c>
      <c r="I50" s="345"/>
    </row>
    <row r="51" spans="1:9" ht="38.25">
      <c r="A51" s="353"/>
      <c r="B51" s="384"/>
      <c r="C51" s="387"/>
      <c r="D51" s="9" t="s">
        <v>107</v>
      </c>
      <c r="E51" s="13"/>
      <c r="F51" s="346"/>
      <c r="G51" s="346"/>
      <c r="H51" s="346"/>
      <c r="I51" s="346"/>
    </row>
    <row r="52" spans="1:9" ht="38.25">
      <c r="A52" s="353"/>
      <c r="B52" s="384"/>
      <c r="C52" s="353"/>
      <c r="D52" s="9" t="s">
        <v>91</v>
      </c>
      <c r="E52" s="13"/>
      <c r="F52" s="353"/>
      <c r="G52" s="353"/>
      <c r="H52" s="353"/>
      <c r="I52" s="353"/>
    </row>
    <row r="53" spans="1:9" ht="38.25">
      <c r="A53" s="354"/>
      <c r="B53" s="384"/>
      <c r="C53" s="354"/>
      <c r="D53" s="9" t="s">
        <v>92</v>
      </c>
      <c r="E53" s="13"/>
      <c r="F53" s="354"/>
      <c r="G53" s="354"/>
      <c r="H53" s="354"/>
      <c r="I53" s="354"/>
    </row>
    <row r="54" spans="1:9" ht="25.5">
      <c r="A54" s="356" t="s">
        <v>50</v>
      </c>
      <c r="B54" s="345" t="s">
        <v>62</v>
      </c>
      <c r="C54" s="355">
        <v>41639</v>
      </c>
      <c r="D54" s="9" t="s">
        <v>97</v>
      </c>
      <c r="E54" s="11"/>
      <c r="F54" s="345" t="s">
        <v>33</v>
      </c>
      <c r="G54" s="345"/>
      <c r="H54" s="345" t="s">
        <v>45</v>
      </c>
      <c r="I54" s="345"/>
    </row>
    <row r="55" spans="1:9" ht="12.75">
      <c r="A55" s="353"/>
      <c r="B55" s="353"/>
      <c r="C55" s="353"/>
      <c r="D55" s="9" t="s">
        <v>95</v>
      </c>
      <c r="E55" s="11"/>
      <c r="F55" s="353"/>
      <c r="G55" s="353"/>
      <c r="H55" s="353"/>
      <c r="I55" s="353"/>
    </row>
    <row r="56" spans="1:9" ht="51">
      <c r="A56" s="354"/>
      <c r="B56" s="354"/>
      <c r="C56" s="354"/>
      <c r="D56" s="9" t="s">
        <v>96</v>
      </c>
      <c r="E56" s="11"/>
      <c r="F56" s="354"/>
      <c r="G56" s="354"/>
      <c r="H56" s="354"/>
      <c r="I56" s="354"/>
    </row>
    <row r="57" spans="1:9" ht="38.25">
      <c r="A57" s="356" t="s">
        <v>57</v>
      </c>
      <c r="B57" s="345" t="s">
        <v>62</v>
      </c>
      <c r="C57" s="355">
        <v>41639</v>
      </c>
      <c r="D57" s="16" t="s">
        <v>58</v>
      </c>
      <c r="E57" s="14"/>
      <c r="F57" s="345" t="s">
        <v>33</v>
      </c>
      <c r="G57" s="345"/>
      <c r="H57" s="345" t="s">
        <v>100</v>
      </c>
      <c r="I57" s="345"/>
    </row>
    <row r="58" spans="1:9" ht="25.5">
      <c r="A58" s="353"/>
      <c r="B58" s="353"/>
      <c r="C58" s="353"/>
      <c r="D58" s="9" t="s">
        <v>98</v>
      </c>
      <c r="E58" s="14"/>
      <c r="F58" s="353"/>
      <c r="G58" s="353"/>
      <c r="H58" s="353"/>
      <c r="I58" s="353"/>
    </row>
    <row r="59" spans="1:9" ht="25.5">
      <c r="A59" s="354"/>
      <c r="B59" s="354"/>
      <c r="C59" s="354"/>
      <c r="D59" s="12" t="s">
        <v>99</v>
      </c>
      <c r="E59" s="14"/>
      <c r="F59" s="354"/>
      <c r="G59" s="354"/>
      <c r="H59" s="354"/>
      <c r="I59" s="354"/>
    </row>
    <row r="61" spans="1:9" ht="12.75">
      <c r="A61" s="352" t="s">
        <v>28</v>
      </c>
      <c r="B61" s="352"/>
      <c r="C61" s="292" t="s">
        <v>32</v>
      </c>
      <c r="D61" s="292"/>
      <c r="E61" s="292"/>
      <c r="F61" s="292"/>
      <c r="G61" s="292"/>
      <c r="H61" s="292"/>
      <c r="I61" s="292"/>
    </row>
    <row r="62" spans="1:9" ht="25.5">
      <c r="A62" s="345" t="s">
        <v>59</v>
      </c>
      <c r="B62" s="345" t="s">
        <v>62</v>
      </c>
      <c r="C62" s="355">
        <v>41274</v>
      </c>
      <c r="D62" s="16" t="s">
        <v>60</v>
      </c>
      <c r="E62" s="14"/>
      <c r="F62" s="345" t="s">
        <v>33</v>
      </c>
      <c r="G62" s="345"/>
      <c r="H62" s="345" t="s">
        <v>102</v>
      </c>
      <c r="I62" s="345"/>
    </row>
    <row r="63" spans="1:9" ht="25.5">
      <c r="A63" s="353"/>
      <c r="B63" s="353"/>
      <c r="C63" s="353"/>
      <c r="D63" s="16" t="s">
        <v>61</v>
      </c>
      <c r="E63" s="14"/>
      <c r="F63" s="353"/>
      <c r="G63" s="346"/>
      <c r="H63" s="346"/>
      <c r="I63" s="353"/>
    </row>
    <row r="64" spans="1:9" ht="25.5">
      <c r="A64" s="354"/>
      <c r="B64" s="354"/>
      <c r="C64" s="354"/>
      <c r="D64" s="9" t="s">
        <v>101</v>
      </c>
      <c r="E64" s="14"/>
      <c r="F64" s="354"/>
      <c r="G64" s="347"/>
      <c r="H64" s="347"/>
      <c r="I64" s="354"/>
    </row>
  </sheetData>
  <sheetProtection/>
  <mergeCells count="105">
    <mergeCell ref="A11:A12"/>
    <mergeCell ref="F13:F18"/>
    <mergeCell ref="F19:F22"/>
    <mergeCell ref="F25:F29"/>
    <mergeCell ref="F30:F35"/>
    <mergeCell ref="B36:B38"/>
    <mergeCell ref="C36:C38"/>
    <mergeCell ref="B25:B29"/>
    <mergeCell ref="C25:C29"/>
    <mergeCell ref="F54:F56"/>
    <mergeCell ref="F57:F59"/>
    <mergeCell ref="C19:C22"/>
    <mergeCell ref="A24:B24"/>
    <mergeCell ref="C24:I24"/>
    <mergeCell ref="A25:A29"/>
    <mergeCell ref="I19:I22"/>
    <mergeCell ref="B19:B22"/>
    <mergeCell ref="I47:I49"/>
    <mergeCell ref="A50:A53"/>
    <mergeCell ref="B50:B53"/>
    <mergeCell ref="C50:C53"/>
    <mergeCell ref="G50:G53"/>
    <mergeCell ref="H50:H53"/>
    <mergeCell ref="I50:I53"/>
    <mergeCell ref="F47:F49"/>
    <mergeCell ref="F50:F53"/>
    <mergeCell ref="A44:A46"/>
    <mergeCell ref="B44:B46"/>
    <mergeCell ref="G19:G22"/>
    <mergeCell ref="H19:H22"/>
    <mergeCell ref="A47:A49"/>
    <mergeCell ref="B47:B49"/>
    <mergeCell ref="C47:C49"/>
    <mergeCell ref="G47:G49"/>
    <mergeCell ref="H47:H49"/>
    <mergeCell ref="F36:F38"/>
    <mergeCell ref="F44:F46"/>
    <mergeCell ref="E7:F7"/>
    <mergeCell ref="G7:I7"/>
    <mergeCell ref="A8:B8"/>
    <mergeCell ref="C8:I8"/>
    <mergeCell ref="A7:B7"/>
    <mergeCell ref="C7:D7"/>
    <mergeCell ref="C44:C46"/>
    <mergeCell ref="G44:G46"/>
    <mergeCell ref="C43:I43"/>
    <mergeCell ref="C6:I6"/>
    <mergeCell ref="A1:A4"/>
    <mergeCell ref="B1:G5"/>
    <mergeCell ref="H1:I2"/>
    <mergeCell ref="H3:I3"/>
    <mergeCell ref="A6:B6"/>
    <mergeCell ref="H44:H46"/>
    <mergeCell ref="I44:I46"/>
    <mergeCell ref="A39:A41"/>
    <mergeCell ref="B39:B41"/>
    <mergeCell ref="C39:C41"/>
    <mergeCell ref="G39:G41"/>
    <mergeCell ref="H39:H41"/>
    <mergeCell ref="I39:I41"/>
    <mergeCell ref="F39:F41"/>
    <mergeCell ref="A43:B43"/>
    <mergeCell ref="G36:G38"/>
    <mergeCell ref="H36:H38"/>
    <mergeCell ref="I36:I38"/>
    <mergeCell ref="A30:A35"/>
    <mergeCell ref="B30:B35"/>
    <mergeCell ref="C30:C35"/>
    <mergeCell ref="G30:G35"/>
    <mergeCell ref="H30:H35"/>
    <mergeCell ref="I30:I35"/>
    <mergeCell ref="A36:A38"/>
    <mergeCell ref="G25:G29"/>
    <mergeCell ref="H25:H29"/>
    <mergeCell ref="I25:I29"/>
    <mergeCell ref="A13:A18"/>
    <mergeCell ref="B13:B18"/>
    <mergeCell ref="C13:C18"/>
    <mergeCell ref="A19:A22"/>
    <mergeCell ref="I13:I18"/>
    <mergeCell ref="A10:B10"/>
    <mergeCell ref="C10:I10"/>
    <mergeCell ref="G13:G18"/>
    <mergeCell ref="H13:H18"/>
    <mergeCell ref="A54:A56"/>
    <mergeCell ref="B54:B56"/>
    <mergeCell ref="C54:C56"/>
    <mergeCell ref="G54:G56"/>
    <mergeCell ref="H54:H56"/>
    <mergeCell ref="I54:I56"/>
    <mergeCell ref="A57:A59"/>
    <mergeCell ref="B57:B59"/>
    <mergeCell ref="C57:C59"/>
    <mergeCell ref="G57:G59"/>
    <mergeCell ref="H57:H59"/>
    <mergeCell ref="I57:I59"/>
    <mergeCell ref="A61:B61"/>
    <mergeCell ref="C61:I61"/>
    <mergeCell ref="A62:A64"/>
    <mergeCell ref="B62:B64"/>
    <mergeCell ref="C62:C64"/>
    <mergeCell ref="G62:G64"/>
    <mergeCell ref="H62:H64"/>
    <mergeCell ref="I62:I64"/>
    <mergeCell ref="F62:F64"/>
  </mergeCells>
  <printOptions/>
  <pageMargins left="0.2362204724409449" right="0.2362204724409449" top="0.31496062992125984" bottom="0.3937007874015748" header="0" footer="0"/>
  <pageSetup horizontalDpi="300" verticalDpi="300" orientation="landscape" scale="87" r:id="rId2"/>
  <drawing r:id="rId1"/>
</worksheet>
</file>

<file path=xl/worksheets/sheet3.xml><?xml version="1.0" encoding="utf-8"?>
<worksheet xmlns="http://schemas.openxmlformats.org/spreadsheetml/2006/main" xmlns:r="http://schemas.openxmlformats.org/officeDocument/2006/relationships">
  <sheetPr>
    <tabColor theme="6" tint="-0.24997000396251678"/>
  </sheetPr>
  <dimension ref="A1:I64"/>
  <sheetViews>
    <sheetView zoomScale="80" zoomScaleNormal="80" workbookViewId="0" topLeftCell="A1">
      <pane ySplit="8" topLeftCell="A9" activePane="bottomLeft" state="frozen"/>
      <selection pane="topLeft" activeCell="G13" sqref="G13:G18"/>
      <selection pane="bottomLeft" activeCell="G13" sqref="G13:G18"/>
    </sheetView>
  </sheetViews>
  <sheetFormatPr defaultColWidth="11.421875" defaultRowHeight="12.75"/>
  <cols>
    <col min="1" max="1" width="18.57421875" style="7" customWidth="1"/>
    <col min="2" max="2" width="16.8515625" style="7" customWidth="1"/>
    <col min="3" max="3" width="12.8515625" style="7" customWidth="1"/>
    <col min="4" max="4" width="24.57421875" style="7" customWidth="1"/>
    <col min="5" max="5" width="28.57421875" style="7" customWidth="1"/>
    <col min="6" max="6" width="16.28125" style="7" customWidth="1"/>
    <col min="7" max="8" width="16.7109375" style="7" customWidth="1"/>
    <col min="9" max="9" width="15.140625" style="7" customWidth="1"/>
    <col min="10" max="16384" width="11.421875" style="7" customWidth="1"/>
  </cols>
  <sheetData>
    <row r="1" spans="1:9" s="1" customFormat="1" ht="15.75" customHeight="1">
      <c r="A1" s="357"/>
      <c r="B1" s="359" t="s">
        <v>19</v>
      </c>
      <c r="C1" s="360"/>
      <c r="D1" s="360"/>
      <c r="E1" s="360"/>
      <c r="F1" s="360"/>
      <c r="G1" s="361"/>
      <c r="H1" s="368" t="s">
        <v>20</v>
      </c>
      <c r="I1" s="369"/>
    </row>
    <row r="2" spans="1:9" s="1" customFormat="1" ht="13.5" customHeight="1">
      <c r="A2" s="358"/>
      <c r="B2" s="362"/>
      <c r="C2" s="363"/>
      <c r="D2" s="363"/>
      <c r="E2" s="363"/>
      <c r="F2" s="363"/>
      <c r="G2" s="364"/>
      <c r="H2" s="370"/>
      <c r="I2" s="371"/>
    </row>
    <row r="3" spans="1:9" s="1" customFormat="1" ht="16.5" customHeight="1">
      <c r="A3" s="358"/>
      <c r="B3" s="362"/>
      <c r="C3" s="363"/>
      <c r="D3" s="363"/>
      <c r="E3" s="363"/>
      <c r="F3" s="363"/>
      <c r="G3" s="364"/>
      <c r="H3" s="370" t="s">
        <v>21</v>
      </c>
      <c r="I3" s="371"/>
    </row>
    <row r="4" spans="1:9" s="1" customFormat="1" ht="13.5" customHeight="1">
      <c r="A4" s="358"/>
      <c r="B4" s="362"/>
      <c r="C4" s="363"/>
      <c r="D4" s="363"/>
      <c r="E4" s="363"/>
      <c r="F4" s="363"/>
      <c r="G4" s="364"/>
      <c r="H4" s="2" t="s">
        <v>11</v>
      </c>
      <c r="I4" s="3" t="s">
        <v>12</v>
      </c>
    </row>
    <row r="5" spans="1:9" s="1" customFormat="1" ht="24" customHeight="1" thickBot="1">
      <c r="A5" s="4" t="s">
        <v>13</v>
      </c>
      <c r="B5" s="365"/>
      <c r="C5" s="366"/>
      <c r="D5" s="366"/>
      <c r="E5" s="366"/>
      <c r="F5" s="366"/>
      <c r="G5" s="367"/>
      <c r="H5" s="5">
        <v>2</v>
      </c>
      <c r="I5" s="6" t="s">
        <v>14</v>
      </c>
    </row>
    <row r="6" spans="1:9" s="1" customFormat="1" ht="15" customHeight="1">
      <c r="A6" s="372" t="s">
        <v>4</v>
      </c>
      <c r="B6" s="372"/>
      <c r="C6" s="250"/>
      <c r="D6" s="250"/>
      <c r="E6" s="250"/>
      <c r="F6" s="250"/>
      <c r="G6" s="250"/>
      <c r="H6" s="250"/>
      <c r="I6" s="250"/>
    </row>
    <row r="7" spans="1:9" s="1" customFormat="1" ht="12.75">
      <c r="A7" s="378" t="s">
        <v>22</v>
      </c>
      <c r="B7" s="378"/>
      <c r="C7" s="379" t="s">
        <v>25</v>
      </c>
      <c r="D7" s="380"/>
      <c r="E7" s="373" t="s">
        <v>24</v>
      </c>
      <c r="F7" s="373"/>
      <c r="G7" s="373"/>
      <c r="H7" s="373"/>
      <c r="I7" s="373"/>
    </row>
    <row r="8" spans="1:9" ht="25.5" customHeight="1">
      <c r="A8" s="374" t="s">
        <v>16</v>
      </c>
      <c r="B8" s="375"/>
      <c r="C8" s="376"/>
      <c r="D8" s="377"/>
      <c r="E8" s="377"/>
      <c r="F8" s="377"/>
      <c r="G8" s="377"/>
      <c r="H8" s="377"/>
      <c r="I8" s="377"/>
    </row>
    <row r="9" ht="12.75" customHeight="1"/>
    <row r="10" spans="1:9" ht="26.25" customHeight="1">
      <c r="A10" s="352" t="s">
        <v>28</v>
      </c>
      <c r="B10" s="352"/>
      <c r="C10" s="292" t="s">
        <v>29</v>
      </c>
      <c r="D10" s="292"/>
      <c r="E10" s="292"/>
      <c r="F10" s="292"/>
      <c r="G10" s="292"/>
      <c r="H10" s="292"/>
      <c r="I10" s="292"/>
    </row>
    <row r="11" spans="1:9" ht="25.5">
      <c r="A11" s="388" t="s">
        <v>0</v>
      </c>
      <c r="B11" s="21" t="s">
        <v>2</v>
      </c>
      <c r="C11" s="21" t="s">
        <v>3</v>
      </c>
      <c r="D11" s="22" t="s">
        <v>1</v>
      </c>
      <c r="E11" s="22" t="s">
        <v>108</v>
      </c>
      <c r="F11" s="23" t="s">
        <v>10</v>
      </c>
      <c r="G11" s="24" t="s">
        <v>109</v>
      </c>
      <c r="H11" s="23" t="s">
        <v>10</v>
      </c>
      <c r="I11" s="24" t="s">
        <v>109</v>
      </c>
    </row>
    <row r="12" spans="1:9" ht="25.5">
      <c r="A12" s="389"/>
      <c r="B12" s="25" t="s">
        <v>9</v>
      </c>
      <c r="C12" s="20" t="s">
        <v>8</v>
      </c>
      <c r="D12" s="26" t="s">
        <v>6</v>
      </c>
      <c r="E12" s="26" t="s">
        <v>110</v>
      </c>
      <c r="F12" s="27" t="s">
        <v>111</v>
      </c>
      <c r="G12" s="27" t="s">
        <v>111</v>
      </c>
      <c r="H12" s="27" t="s">
        <v>18</v>
      </c>
      <c r="I12" s="27" t="s">
        <v>18</v>
      </c>
    </row>
    <row r="13" spans="1:9" ht="38.25">
      <c r="A13" s="345" t="s">
        <v>34</v>
      </c>
      <c r="B13" s="356" t="s">
        <v>62</v>
      </c>
      <c r="C13" s="355">
        <v>41639</v>
      </c>
      <c r="D13" s="16" t="s">
        <v>63</v>
      </c>
      <c r="E13" s="19"/>
      <c r="F13" s="345" t="s">
        <v>33</v>
      </c>
      <c r="G13" s="356"/>
      <c r="H13" s="356" t="s">
        <v>65</v>
      </c>
      <c r="I13" s="345"/>
    </row>
    <row r="14" spans="1:9" ht="38.25">
      <c r="A14" s="346"/>
      <c r="B14" s="353"/>
      <c r="C14" s="353"/>
      <c r="D14" s="10" t="s">
        <v>39</v>
      </c>
      <c r="E14" s="19"/>
      <c r="F14" s="346"/>
      <c r="G14" s="353"/>
      <c r="H14" s="353"/>
      <c r="I14" s="346"/>
    </row>
    <row r="15" spans="1:9" ht="27.75" customHeight="1">
      <c r="A15" s="346"/>
      <c r="B15" s="353"/>
      <c r="C15" s="353"/>
      <c r="D15" s="10" t="s">
        <v>40</v>
      </c>
      <c r="E15" s="19"/>
      <c r="F15" s="346"/>
      <c r="G15" s="353"/>
      <c r="H15" s="353"/>
      <c r="I15" s="346"/>
    </row>
    <row r="16" spans="1:9" ht="38.25">
      <c r="A16" s="346"/>
      <c r="B16" s="353"/>
      <c r="C16" s="353"/>
      <c r="D16" s="10" t="s">
        <v>41</v>
      </c>
      <c r="E16" s="19"/>
      <c r="F16" s="346"/>
      <c r="G16" s="353"/>
      <c r="H16" s="353"/>
      <c r="I16" s="346"/>
    </row>
    <row r="17" spans="1:9" ht="51">
      <c r="A17" s="353"/>
      <c r="B17" s="353"/>
      <c r="C17" s="353"/>
      <c r="D17" s="10" t="s">
        <v>43</v>
      </c>
      <c r="E17" s="19"/>
      <c r="F17" s="353"/>
      <c r="G17" s="353"/>
      <c r="H17" s="353"/>
      <c r="I17" s="353"/>
    </row>
    <row r="18" spans="1:9" ht="25.5" customHeight="1">
      <c r="A18" s="354"/>
      <c r="B18" s="354"/>
      <c r="C18" s="354"/>
      <c r="D18" s="10" t="s">
        <v>42</v>
      </c>
      <c r="E18" s="19"/>
      <c r="F18" s="354"/>
      <c r="G18" s="354"/>
      <c r="H18" s="354"/>
      <c r="I18" s="354"/>
    </row>
    <row r="19" spans="1:9" ht="25.5">
      <c r="A19" s="345" t="s">
        <v>67</v>
      </c>
      <c r="B19" s="356" t="s">
        <v>62</v>
      </c>
      <c r="C19" s="355">
        <v>41639</v>
      </c>
      <c r="D19" s="18" t="s">
        <v>37</v>
      </c>
      <c r="E19" s="19"/>
      <c r="F19" s="345" t="s">
        <v>33</v>
      </c>
      <c r="G19" s="356"/>
      <c r="H19" s="356" t="s">
        <v>44</v>
      </c>
      <c r="I19" s="345"/>
    </row>
    <row r="20" spans="1:9" ht="25.5" customHeight="1">
      <c r="A20" s="353"/>
      <c r="B20" s="353"/>
      <c r="C20" s="353"/>
      <c r="D20" s="9" t="s">
        <v>36</v>
      </c>
      <c r="E20" s="19"/>
      <c r="F20" s="353"/>
      <c r="G20" s="353"/>
      <c r="H20" s="353"/>
      <c r="I20" s="353"/>
    </row>
    <row r="21" spans="1:9" ht="38.25">
      <c r="A21" s="353"/>
      <c r="B21" s="353"/>
      <c r="C21" s="353"/>
      <c r="D21" s="10" t="s">
        <v>38</v>
      </c>
      <c r="E21" s="19"/>
      <c r="F21" s="353"/>
      <c r="G21" s="353"/>
      <c r="H21" s="353"/>
      <c r="I21" s="353"/>
    </row>
    <row r="22" spans="1:9" ht="51">
      <c r="A22" s="354"/>
      <c r="B22" s="354"/>
      <c r="C22" s="354"/>
      <c r="D22" s="9" t="s">
        <v>35</v>
      </c>
      <c r="E22" s="19"/>
      <c r="F22" s="354"/>
      <c r="G22" s="354"/>
      <c r="H22" s="354"/>
      <c r="I22" s="354"/>
    </row>
    <row r="24" spans="1:9" ht="12.75">
      <c r="A24" s="352" t="s">
        <v>28</v>
      </c>
      <c r="B24" s="352"/>
      <c r="C24" s="292" t="s">
        <v>30</v>
      </c>
      <c r="D24" s="292"/>
      <c r="E24" s="292"/>
      <c r="F24" s="292"/>
      <c r="G24" s="292"/>
      <c r="H24" s="292"/>
      <c r="I24" s="292"/>
    </row>
    <row r="25" spans="1:9" ht="38.25">
      <c r="A25" s="345" t="s">
        <v>68</v>
      </c>
      <c r="B25" s="345" t="s">
        <v>74</v>
      </c>
      <c r="C25" s="355">
        <v>41639</v>
      </c>
      <c r="D25" s="9" t="s">
        <v>105</v>
      </c>
      <c r="E25" s="11"/>
      <c r="F25" s="345" t="s">
        <v>33</v>
      </c>
      <c r="G25" s="345"/>
      <c r="H25" s="345" t="s">
        <v>73</v>
      </c>
      <c r="I25" s="345"/>
    </row>
    <row r="26" spans="1:9" ht="38.25">
      <c r="A26" s="346"/>
      <c r="B26" s="346"/>
      <c r="C26" s="387"/>
      <c r="D26" s="9" t="s">
        <v>103</v>
      </c>
      <c r="E26" s="11"/>
      <c r="F26" s="346"/>
      <c r="G26" s="346"/>
      <c r="H26" s="346"/>
      <c r="I26" s="346"/>
    </row>
    <row r="27" spans="1:9" ht="25.5">
      <c r="A27" s="353"/>
      <c r="B27" s="353"/>
      <c r="C27" s="353"/>
      <c r="D27" s="9" t="s">
        <v>69</v>
      </c>
      <c r="E27" s="11"/>
      <c r="F27" s="346"/>
      <c r="G27" s="353"/>
      <c r="H27" s="353"/>
      <c r="I27" s="346"/>
    </row>
    <row r="28" spans="1:9" ht="51">
      <c r="A28" s="353"/>
      <c r="B28" s="353"/>
      <c r="C28" s="353"/>
      <c r="D28" s="9" t="s">
        <v>70</v>
      </c>
      <c r="E28" s="11"/>
      <c r="F28" s="346"/>
      <c r="G28" s="353"/>
      <c r="H28" s="353"/>
      <c r="I28" s="346"/>
    </row>
    <row r="29" spans="1:9" ht="25.5">
      <c r="A29" s="353"/>
      <c r="B29" s="353"/>
      <c r="C29" s="353"/>
      <c r="D29" s="9" t="s">
        <v>71</v>
      </c>
      <c r="E29" s="11"/>
      <c r="F29" s="353"/>
      <c r="G29" s="353"/>
      <c r="H29" s="353"/>
      <c r="I29" s="353"/>
    </row>
    <row r="30" spans="1:9" ht="114.75">
      <c r="A30" s="345" t="s">
        <v>75</v>
      </c>
      <c r="B30" s="345" t="s">
        <v>74</v>
      </c>
      <c r="C30" s="355">
        <v>41639</v>
      </c>
      <c r="D30" s="10" t="s">
        <v>76</v>
      </c>
      <c r="E30" s="15"/>
      <c r="F30" s="345" t="s">
        <v>33</v>
      </c>
      <c r="G30" s="345"/>
      <c r="H30" s="345" t="s">
        <v>81</v>
      </c>
      <c r="I30" s="345"/>
    </row>
    <row r="31" spans="1:9" ht="38.25">
      <c r="A31" s="353"/>
      <c r="B31" s="353"/>
      <c r="C31" s="353"/>
      <c r="D31" s="10" t="s">
        <v>80</v>
      </c>
      <c r="E31" s="15"/>
      <c r="F31" s="346"/>
      <c r="G31" s="353"/>
      <c r="H31" s="353"/>
      <c r="I31" s="346"/>
    </row>
    <row r="32" spans="1:9" ht="76.5">
      <c r="A32" s="353"/>
      <c r="B32" s="353"/>
      <c r="C32" s="353"/>
      <c r="D32" s="10" t="s">
        <v>77</v>
      </c>
      <c r="E32" s="15"/>
      <c r="F32" s="346"/>
      <c r="G32" s="353"/>
      <c r="H32" s="353"/>
      <c r="I32" s="346"/>
    </row>
    <row r="33" spans="1:9" ht="63.75">
      <c r="A33" s="353"/>
      <c r="B33" s="353"/>
      <c r="C33" s="353"/>
      <c r="D33" s="10" t="s">
        <v>78</v>
      </c>
      <c r="E33" s="15"/>
      <c r="F33" s="346"/>
      <c r="G33" s="353"/>
      <c r="H33" s="353"/>
      <c r="I33" s="346"/>
    </row>
    <row r="34" spans="1:9" ht="89.25">
      <c r="A34" s="353"/>
      <c r="B34" s="353"/>
      <c r="C34" s="353"/>
      <c r="D34" s="17" t="s">
        <v>79</v>
      </c>
      <c r="E34" s="15"/>
      <c r="F34" s="346"/>
      <c r="G34" s="353"/>
      <c r="H34" s="353"/>
      <c r="I34" s="346"/>
    </row>
    <row r="35" spans="1:9" ht="63.75" customHeight="1">
      <c r="A35" s="353"/>
      <c r="B35" s="353"/>
      <c r="C35" s="353"/>
      <c r="D35" s="9" t="s">
        <v>104</v>
      </c>
      <c r="E35" s="15"/>
      <c r="F35" s="346"/>
      <c r="G35" s="353"/>
      <c r="H35" s="353"/>
      <c r="I35" s="346"/>
    </row>
    <row r="36" spans="1:9" ht="38.25">
      <c r="A36" s="356" t="s">
        <v>66</v>
      </c>
      <c r="B36" s="356" t="s">
        <v>72</v>
      </c>
      <c r="C36" s="355">
        <v>41639</v>
      </c>
      <c r="D36" s="9" t="s">
        <v>84</v>
      </c>
      <c r="E36" s="11"/>
      <c r="F36" s="345" t="s">
        <v>33</v>
      </c>
      <c r="G36" s="345"/>
      <c r="H36" s="345" t="s">
        <v>106</v>
      </c>
      <c r="I36" s="345"/>
    </row>
    <row r="37" spans="1:9" ht="12.75">
      <c r="A37" s="353"/>
      <c r="B37" s="353"/>
      <c r="C37" s="353"/>
      <c r="D37" s="9" t="s">
        <v>82</v>
      </c>
      <c r="E37" s="11"/>
      <c r="F37" s="353"/>
      <c r="G37" s="353"/>
      <c r="H37" s="353"/>
      <c r="I37" s="353"/>
    </row>
    <row r="38" spans="1:9" ht="25.5">
      <c r="A38" s="354"/>
      <c r="B38" s="354"/>
      <c r="C38" s="354"/>
      <c r="D38" s="9" t="s">
        <v>83</v>
      </c>
      <c r="E38" s="11"/>
      <c r="F38" s="354"/>
      <c r="G38" s="354"/>
      <c r="H38" s="354"/>
      <c r="I38" s="354"/>
    </row>
    <row r="39" spans="1:9" ht="51" customHeight="1">
      <c r="A39" s="345" t="s">
        <v>85</v>
      </c>
      <c r="B39" s="356" t="s">
        <v>72</v>
      </c>
      <c r="C39" s="355">
        <v>41639</v>
      </c>
      <c r="D39" s="9" t="s">
        <v>47</v>
      </c>
      <c r="E39" s="11"/>
      <c r="F39" s="345" t="s">
        <v>33</v>
      </c>
      <c r="G39" s="345"/>
      <c r="H39" s="345" t="s">
        <v>86</v>
      </c>
      <c r="I39" s="345"/>
    </row>
    <row r="40" spans="1:9" ht="38.25">
      <c r="A40" s="353"/>
      <c r="B40" s="353"/>
      <c r="C40" s="353"/>
      <c r="D40" s="16" t="s">
        <v>46</v>
      </c>
      <c r="E40" s="11"/>
      <c r="F40" s="353"/>
      <c r="G40" s="353"/>
      <c r="H40" s="353"/>
      <c r="I40" s="353"/>
    </row>
    <row r="41" spans="1:9" ht="51">
      <c r="A41" s="354"/>
      <c r="B41" s="354"/>
      <c r="C41" s="354"/>
      <c r="D41" s="16" t="s">
        <v>48</v>
      </c>
      <c r="E41" s="11"/>
      <c r="F41" s="354"/>
      <c r="G41" s="354"/>
      <c r="H41" s="354"/>
      <c r="I41" s="354"/>
    </row>
    <row r="43" spans="1:9" ht="12.75">
      <c r="A43" s="352" t="s">
        <v>28</v>
      </c>
      <c r="B43" s="352"/>
      <c r="C43" s="292" t="s">
        <v>31</v>
      </c>
      <c r="D43" s="292"/>
      <c r="E43" s="292"/>
      <c r="F43" s="292"/>
      <c r="G43" s="292"/>
      <c r="H43" s="292"/>
      <c r="I43" s="292"/>
    </row>
    <row r="44" spans="1:9" ht="25.5">
      <c r="A44" s="356" t="s">
        <v>49</v>
      </c>
      <c r="B44" s="345" t="s">
        <v>62</v>
      </c>
      <c r="C44" s="355">
        <v>41639</v>
      </c>
      <c r="D44" s="9" t="s">
        <v>88</v>
      </c>
      <c r="E44" s="14"/>
      <c r="F44" s="345" t="s">
        <v>33</v>
      </c>
      <c r="G44" s="345"/>
      <c r="H44" s="345" t="s">
        <v>93</v>
      </c>
      <c r="I44" s="345"/>
    </row>
    <row r="45" spans="1:9" ht="25.5">
      <c r="A45" s="353"/>
      <c r="B45" s="353"/>
      <c r="C45" s="353"/>
      <c r="D45" s="9" t="s">
        <v>89</v>
      </c>
      <c r="E45" s="14"/>
      <c r="F45" s="353"/>
      <c r="G45" s="353"/>
      <c r="H45" s="353"/>
      <c r="I45" s="353"/>
    </row>
    <row r="46" spans="1:9" ht="38.25">
      <c r="A46" s="354"/>
      <c r="B46" s="354"/>
      <c r="C46" s="354"/>
      <c r="D46" s="9" t="s">
        <v>87</v>
      </c>
      <c r="E46" s="14"/>
      <c r="F46" s="354"/>
      <c r="G46" s="354"/>
      <c r="H46" s="354"/>
      <c r="I46" s="354"/>
    </row>
    <row r="47" spans="1:9" ht="25.5">
      <c r="A47" s="381" t="s">
        <v>51</v>
      </c>
      <c r="B47" s="383" t="s">
        <v>64</v>
      </c>
      <c r="C47" s="385">
        <v>41577</v>
      </c>
      <c r="D47" s="12" t="s">
        <v>52</v>
      </c>
      <c r="E47" s="13"/>
      <c r="F47" s="383" t="s">
        <v>33</v>
      </c>
      <c r="G47" s="383"/>
      <c r="H47" s="383" t="s">
        <v>53</v>
      </c>
      <c r="I47" s="383"/>
    </row>
    <row r="48" spans="1:9" ht="38.25">
      <c r="A48" s="382"/>
      <c r="B48" s="384"/>
      <c r="C48" s="386"/>
      <c r="D48" s="12" t="s">
        <v>54</v>
      </c>
      <c r="E48" s="13"/>
      <c r="F48" s="384"/>
      <c r="G48" s="384"/>
      <c r="H48" s="384"/>
      <c r="I48" s="384"/>
    </row>
    <row r="49" spans="1:9" ht="25.5">
      <c r="A49" s="382"/>
      <c r="B49" s="384"/>
      <c r="C49" s="386"/>
      <c r="D49" s="12" t="s">
        <v>55</v>
      </c>
      <c r="E49" s="13"/>
      <c r="F49" s="384"/>
      <c r="G49" s="384"/>
      <c r="H49" s="384"/>
      <c r="I49" s="384"/>
    </row>
    <row r="50" spans="1:9" ht="12.75">
      <c r="A50" s="356" t="s">
        <v>56</v>
      </c>
      <c r="B50" s="383" t="s">
        <v>62</v>
      </c>
      <c r="C50" s="355">
        <v>41577</v>
      </c>
      <c r="D50" s="9" t="s">
        <v>90</v>
      </c>
      <c r="E50" s="13"/>
      <c r="F50" s="345" t="s">
        <v>33</v>
      </c>
      <c r="G50" s="345"/>
      <c r="H50" s="345" t="s">
        <v>94</v>
      </c>
      <c r="I50" s="345"/>
    </row>
    <row r="51" spans="1:9" ht="38.25">
      <c r="A51" s="353"/>
      <c r="B51" s="384"/>
      <c r="C51" s="387"/>
      <c r="D51" s="9" t="s">
        <v>107</v>
      </c>
      <c r="E51" s="13"/>
      <c r="F51" s="346"/>
      <c r="G51" s="346"/>
      <c r="H51" s="346"/>
      <c r="I51" s="346"/>
    </row>
    <row r="52" spans="1:9" ht="38.25">
      <c r="A52" s="353"/>
      <c r="B52" s="384"/>
      <c r="C52" s="353"/>
      <c r="D52" s="9" t="s">
        <v>91</v>
      </c>
      <c r="E52" s="13"/>
      <c r="F52" s="353"/>
      <c r="G52" s="353"/>
      <c r="H52" s="353"/>
      <c r="I52" s="353"/>
    </row>
    <row r="53" spans="1:9" ht="38.25">
      <c r="A53" s="354"/>
      <c r="B53" s="384"/>
      <c r="C53" s="354"/>
      <c r="D53" s="9" t="s">
        <v>92</v>
      </c>
      <c r="E53" s="13"/>
      <c r="F53" s="354"/>
      <c r="G53" s="354"/>
      <c r="H53" s="354"/>
      <c r="I53" s="354"/>
    </row>
    <row r="54" spans="1:9" ht="25.5">
      <c r="A54" s="356" t="s">
        <v>50</v>
      </c>
      <c r="B54" s="345" t="s">
        <v>62</v>
      </c>
      <c r="C54" s="355">
        <v>41639</v>
      </c>
      <c r="D54" s="9" t="s">
        <v>97</v>
      </c>
      <c r="E54" s="11"/>
      <c r="F54" s="345" t="s">
        <v>33</v>
      </c>
      <c r="G54" s="345"/>
      <c r="H54" s="345" t="s">
        <v>45</v>
      </c>
      <c r="I54" s="345"/>
    </row>
    <row r="55" spans="1:9" ht="12.75">
      <c r="A55" s="353"/>
      <c r="B55" s="353"/>
      <c r="C55" s="353"/>
      <c r="D55" s="9" t="s">
        <v>95</v>
      </c>
      <c r="E55" s="11"/>
      <c r="F55" s="353"/>
      <c r="G55" s="353"/>
      <c r="H55" s="353"/>
      <c r="I55" s="353"/>
    </row>
    <row r="56" spans="1:9" ht="51">
      <c r="A56" s="354"/>
      <c r="B56" s="354"/>
      <c r="C56" s="354"/>
      <c r="D56" s="9" t="s">
        <v>96</v>
      </c>
      <c r="E56" s="11"/>
      <c r="F56" s="354"/>
      <c r="G56" s="354"/>
      <c r="H56" s="354"/>
      <c r="I56" s="354"/>
    </row>
    <row r="57" spans="1:9" ht="38.25">
      <c r="A57" s="356" t="s">
        <v>57</v>
      </c>
      <c r="B57" s="345" t="s">
        <v>62</v>
      </c>
      <c r="C57" s="355">
        <v>41639</v>
      </c>
      <c r="D57" s="16" t="s">
        <v>58</v>
      </c>
      <c r="E57" s="14"/>
      <c r="F57" s="345" t="s">
        <v>33</v>
      </c>
      <c r="G57" s="345"/>
      <c r="H57" s="345" t="s">
        <v>100</v>
      </c>
      <c r="I57" s="345"/>
    </row>
    <row r="58" spans="1:9" ht="25.5">
      <c r="A58" s="353"/>
      <c r="B58" s="353"/>
      <c r="C58" s="353"/>
      <c r="D58" s="9" t="s">
        <v>98</v>
      </c>
      <c r="E58" s="14"/>
      <c r="F58" s="353"/>
      <c r="G58" s="353"/>
      <c r="H58" s="353"/>
      <c r="I58" s="353"/>
    </row>
    <row r="59" spans="1:9" ht="25.5">
      <c r="A59" s="354"/>
      <c r="B59" s="354"/>
      <c r="C59" s="354"/>
      <c r="D59" s="12" t="s">
        <v>99</v>
      </c>
      <c r="E59" s="14"/>
      <c r="F59" s="354"/>
      <c r="G59" s="354"/>
      <c r="H59" s="354"/>
      <c r="I59" s="354"/>
    </row>
    <row r="61" spans="1:9" ht="12.75">
      <c r="A61" s="352" t="s">
        <v>28</v>
      </c>
      <c r="B61" s="352"/>
      <c r="C61" s="292" t="s">
        <v>32</v>
      </c>
      <c r="D61" s="292"/>
      <c r="E61" s="292"/>
      <c r="F61" s="292"/>
      <c r="G61" s="292"/>
      <c r="H61" s="292"/>
      <c r="I61" s="292"/>
    </row>
    <row r="62" spans="1:9" ht="25.5">
      <c r="A62" s="345" t="s">
        <v>59</v>
      </c>
      <c r="B62" s="345" t="s">
        <v>62</v>
      </c>
      <c r="C62" s="355">
        <v>41274</v>
      </c>
      <c r="D62" s="16" t="s">
        <v>60</v>
      </c>
      <c r="E62" s="14"/>
      <c r="F62" s="345" t="s">
        <v>33</v>
      </c>
      <c r="G62" s="345"/>
      <c r="H62" s="345" t="s">
        <v>102</v>
      </c>
      <c r="I62" s="345"/>
    </row>
    <row r="63" spans="1:9" ht="25.5">
      <c r="A63" s="353"/>
      <c r="B63" s="353"/>
      <c r="C63" s="353"/>
      <c r="D63" s="16" t="s">
        <v>61</v>
      </c>
      <c r="E63" s="14"/>
      <c r="F63" s="353"/>
      <c r="G63" s="346"/>
      <c r="H63" s="346"/>
      <c r="I63" s="353"/>
    </row>
    <row r="64" spans="1:9" ht="25.5">
      <c r="A64" s="354"/>
      <c r="B64" s="354"/>
      <c r="C64" s="354"/>
      <c r="D64" s="9" t="s">
        <v>101</v>
      </c>
      <c r="E64" s="14"/>
      <c r="F64" s="354"/>
      <c r="G64" s="347"/>
      <c r="H64" s="347"/>
      <c r="I64" s="354"/>
    </row>
  </sheetData>
  <sheetProtection/>
  <mergeCells count="105">
    <mergeCell ref="A61:B61"/>
    <mergeCell ref="C61:I61"/>
    <mergeCell ref="A62:A64"/>
    <mergeCell ref="B62:B64"/>
    <mergeCell ref="C62:C64"/>
    <mergeCell ref="F62:F64"/>
    <mergeCell ref="G62:G64"/>
    <mergeCell ref="H62:H64"/>
    <mergeCell ref="I62:I64"/>
    <mergeCell ref="F47:F49"/>
    <mergeCell ref="A50:A53"/>
    <mergeCell ref="B50:B53"/>
    <mergeCell ref="C50:C53"/>
    <mergeCell ref="F50:F53"/>
    <mergeCell ref="G50:G53"/>
    <mergeCell ref="A43:B43"/>
    <mergeCell ref="C43:I43"/>
    <mergeCell ref="A44:A46"/>
    <mergeCell ref="B44:B46"/>
    <mergeCell ref="C44:C46"/>
    <mergeCell ref="F44:F46"/>
    <mergeCell ref="G44:G46"/>
    <mergeCell ref="H44:H46"/>
    <mergeCell ref="I44:I46"/>
    <mergeCell ref="I36:I38"/>
    <mergeCell ref="A39:A41"/>
    <mergeCell ref="B39:B41"/>
    <mergeCell ref="C39:C41"/>
    <mergeCell ref="F39:F41"/>
    <mergeCell ref="G39:G41"/>
    <mergeCell ref="H39:H41"/>
    <mergeCell ref="I39:I41"/>
    <mergeCell ref="A36:A38"/>
    <mergeCell ref="B36:B38"/>
    <mergeCell ref="C36:C38"/>
    <mergeCell ref="F36:F38"/>
    <mergeCell ref="G36:G38"/>
    <mergeCell ref="H36:H38"/>
    <mergeCell ref="A30:A35"/>
    <mergeCell ref="B30:B35"/>
    <mergeCell ref="C30:C35"/>
    <mergeCell ref="F30:F35"/>
    <mergeCell ref="G30:G35"/>
    <mergeCell ref="H30:H35"/>
    <mergeCell ref="I19:I22"/>
    <mergeCell ref="A24:B24"/>
    <mergeCell ref="C24:I24"/>
    <mergeCell ref="A25:A29"/>
    <mergeCell ref="B25:B29"/>
    <mergeCell ref="C25:C29"/>
    <mergeCell ref="F25:F29"/>
    <mergeCell ref="G25:G29"/>
    <mergeCell ref="H25:H29"/>
    <mergeCell ref="I25:I29"/>
    <mergeCell ref="A19:A22"/>
    <mergeCell ref="B19:B22"/>
    <mergeCell ref="C19:C22"/>
    <mergeCell ref="F19:F22"/>
    <mergeCell ref="G19:G22"/>
    <mergeCell ref="H19:H22"/>
    <mergeCell ref="A10:B10"/>
    <mergeCell ref="C10:I10"/>
    <mergeCell ref="A11:A12"/>
    <mergeCell ref="A13:A18"/>
    <mergeCell ref="B13:B18"/>
    <mergeCell ref="C13:C18"/>
    <mergeCell ref="G13:G18"/>
    <mergeCell ref="H13:H18"/>
    <mergeCell ref="I13:I18"/>
    <mergeCell ref="A8:B8"/>
    <mergeCell ref="C8:I8"/>
    <mergeCell ref="C6:I6"/>
    <mergeCell ref="A1:A4"/>
    <mergeCell ref="B1:G5"/>
    <mergeCell ref="H1:I2"/>
    <mergeCell ref="H3:I3"/>
    <mergeCell ref="A6:B6"/>
    <mergeCell ref="A7:B7"/>
    <mergeCell ref="C7:D7"/>
    <mergeCell ref="E7:F7"/>
    <mergeCell ref="G7:I7"/>
    <mergeCell ref="F13:F18"/>
    <mergeCell ref="I30:I35"/>
    <mergeCell ref="A47:A49"/>
    <mergeCell ref="B47:B49"/>
    <mergeCell ref="C47:C49"/>
    <mergeCell ref="G47:G49"/>
    <mergeCell ref="H47:H49"/>
    <mergeCell ref="I47:I49"/>
    <mergeCell ref="G54:G56"/>
    <mergeCell ref="H54:H56"/>
    <mergeCell ref="I54:I56"/>
    <mergeCell ref="H50:H53"/>
    <mergeCell ref="I50:I53"/>
    <mergeCell ref="A54:A56"/>
    <mergeCell ref="B54:B56"/>
    <mergeCell ref="C54:C56"/>
    <mergeCell ref="F54:F56"/>
    <mergeCell ref="A57:A59"/>
    <mergeCell ref="B57:B59"/>
    <mergeCell ref="C57:C59"/>
    <mergeCell ref="G57:G59"/>
    <mergeCell ref="H57:H59"/>
    <mergeCell ref="I57:I59"/>
    <mergeCell ref="F57:F59"/>
  </mergeCells>
  <printOptions/>
  <pageMargins left="0.2362204724409449" right="0.2362204724409449" top="0.31496062992125984" bottom="0.3937007874015748" header="0" footer="0"/>
  <pageSetup horizontalDpi="300" verticalDpi="300" orientation="landscape" scale="87" r:id="rId2"/>
  <drawing r:id="rId1"/>
</worksheet>
</file>

<file path=xl/worksheets/sheet4.xml><?xml version="1.0" encoding="utf-8"?>
<worksheet xmlns="http://schemas.openxmlformats.org/spreadsheetml/2006/main" xmlns:r="http://schemas.openxmlformats.org/officeDocument/2006/relationships">
  <sheetPr>
    <tabColor theme="6" tint="-0.24997000396251678"/>
  </sheetPr>
  <dimension ref="A1:I64"/>
  <sheetViews>
    <sheetView zoomScale="80" zoomScaleNormal="80" workbookViewId="0" topLeftCell="A1">
      <pane ySplit="10" topLeftCell="A11" activePane="bottomLeft" state="frozen"/>
      <selection pane="topLeft" activeCell="G13" sqref="G13:G18"/>
      <selection pane="bottomLeft" activeCell="G13" sqref="G13:G18"/>
    </sheetView>
  </sheetViews>
  <sheetFormatPr defaultColWidth="11.421875" defaultRowHeight="12.75"/>
  <cols>
    <col min="1" max="1" width="18.57421875" style="7" customWidth="1"/>
    <col min="2" max="2" width="16.8515625" style="7" customWidth="1"/>
    <col min="3" max="3" width="12.8515625" style="7" customWidth="1"/>
    <col min="4" max="4" width="24.57421875" style="7" customWidth="1"/>
    <col min="5" max="5" width="28.57421875" style="7" customWidth="1"/>
    <col min="6" max="6" width="16.28125" style="7" customWidth="1"/>
    <col min="7" max="8" width="16.7109375" style="7" customWidth="1"/>
    <col min="9" max="9" width="15.140625" style="7" customWidth="1"/>
    <col min="10" max="16384" width="11.421875" style="7" customWidth="1"/>
  </cols>
  <sheetData>
    <row r="1" spans="1:9" s="1" customFormat="1" ht="15.75" customHeight="1">
      <c r="A1" s="357"/>
      <c r="B1" s="359" t="s">
        <v>19</v>
      </c>
      <c r="C1" s="360"/>
      <c r="D1" s="360"/>
      <c r="E1" s="360"/>
      <c r="F1" s="360"/>
      <c r="G1" s="361"/>
      <c r="H1" s="368" t="s">
        <v>20</v>
      </c>
      <c r="I1" s="369"/>
    </row>
    <row r="2" spans="1:9" s="1" customFormat="1" ht="13.5" customHeight="1">
      <c r="A2" s="358"/>
      <c r="B2" s="362"/>
      <c r="C2" s="363"/>
      <c r="D2" s="363"/>
      <c r="E2" s="363"/>
      <c r="F2" s="363"/>
      <c r="G2" s="364"/>
      <c r="H2" s="370"/>
      <c r="I2" s="371"/>
    </row>
    <row r="3" spans="1:9" s="1" customFormat="1" ht="16.5" customHeight="1">
      <c r="A3" s="358"/>
      <c r="B3" s="362"/>
      <c r="C3" s="363"/>
      <c r="D3" s="363"/>
      <c r="E3" s="363"/>
      <c r="F3" s="363"/>
      <c r="G3" s="364"/>
      <c r="H3" s="370" t="s">
        <v>21</v>
      </c>
      <c r="I3" s="371"/>
    </row>
    <row r="4" spans="1:9" s="1" customFormat="1" ht="13.5" customHeight="1">
      <c r="A4" s="358"/>
      <c r="B4" s="362"/>
      <c r="C4" s="363"/>
      <c r="D4" s="363"/>
      <c r="E4" s="363"/>
      <c r="F4" s="363"/>
      <c r="G4" s="364"/>
      <c r="H4" s="2" t="s">
        <v>11</v>
      </c>
      <c r="I4" s="3" t="s">
        <v>12</v>
      </c>
    </row>
    <row r="5" spans="1:9" s="1" customFormat="1" ht="24" customHeight="1" thickBot="1">
      <c r="A5" s="4" t="s">
        <v>13</v>
      </c>
      <c r="B5" s="365"/>
      <c r="C5" s="366"/>
      <c r="D5" s="366"/>
      <c r="E5" s="366"/>
      <c r="F5" s="366"/>
      <c r="G5" s="367"/>
      <c r="H5" s="5">
        <v>2</v>
      </c>
      <c r="I5" s="6" t="s">
        <v>14</v>
      </c>
    </row>
    <row r="6" spans="1:9" s="1" customFormat="1" ht="15" customHeight="1">
      <c r="A6" s="372" t="s">
        <v>4</v>
      </c>
      <c r="B6" s="372"/>
      <c r="C6" s="250"/>
      <c r="D6" s="250"/>
      <c r="E6" s="250"/>
      <c r="F6" s="250"/>
      <c r="G6" s="250"/>
      <c r="H6" s="250"/>
      <c r="I6" s="250"/>
    </row>
    <row r="7" spans="1:9" s="1" customFormat="1" ht="12.75">
      <c r="A7" s="378" t="s">
        <v>22</v>
      </c>
      <c r="B7" s="378"/>
      <c r="C7" s="379" t="s">
        <v>26</v>
      </c>
      <c r="D7" s="380"/>
      <c r="E7" s="373" t="s">
        <v>24</v>
      </c>
      <c r="F7" s="373"/>
      <c r="G7" s="373"/>
      <c r="H7" s="373"/>
      <c r="I7" s="373"/>
    </row>
    <row r="8" spans="1:9" ht="25.5" customHeight="1">
      <c r="A8" s="374" t="s">
        <v>16</v>
      </c>
      <c r="B8" s="375"/>
      <c r="C8" s="376"/>
      <c r="D8" s="377"/>
      <c r="E8" s="377"/>
      <c r="F8" s="377"/>
      <c r="G8" s="377"/>
      <c r="H8" s="377"/>
      <c r="I8" s="377"/>
    </row>
    <row r="9" ht="12.75" customHeight="1"/>
    <row r="10" spans="1:9" ht="26.25" customHeight="1">
      <c r="A10" s="352" t="s">
        <v>28</v>
      </c>
      <c r="B10" s="352"/>
      <c r="C10" s="292" t="s">
        <v>29</v>
      </c>
      <c r="D10" s="292"/>
      <c r="E10" s="292"/>
      <c r="F10" s="292"/>
      <c r="G10" s="292"/>
      <c r="H10" s="292"/>
      <c r="I10" s="292"/>
    </row>
    <row r="11" spans="1:9" ht="25.5">
      <c r="A11" s="388" t="s">
        <v>0</v>
      </c>
      <c r="B11" s="21" t="s">
        <v>2</v>
      </c>
      <c r="C11" s="21" t="s">
        <v>3</v>
      </c>
      <c r="D11" s="22" t="s">
        <v>1</v>
      </c>
      <c r="E11" s="22" t="s">
        <v>108</v>
      </c>
      <c r="F11" s="23" t="s">
        <v>10</v>
      </c>
      <c r="G11" s="24" t="s">
        <v>109</v>
      </c>
      <c r="H11" s="23" t="s">
        <v>10</v>
      </c>
      <c r="I11" s="24" t="s">
        <v>109</v>
      </c>
    </row>
    <row r="12" spans="1:9" ht="25.5">
      <c r="A12" s="389"/>
      <c r="B12" s="25" t="s">
        <v>9</v>
      </c>
      <c r="C12" s="20" t="s">
        <v>8</v>
      </c>
      <c r="D12" s="26" t="s">
        <v>6</v>
      </c>
      <c r="E12" s="26" t="s">
        <v>110</v>
      </c>
      <c r="F12" s="27" t="s">
        <v>111</v>
      </c>
      <c r="G12" s="27" t="s">
        <v>111</v>
      </c>
      <c r="H12" s="27" t="s">
        <v>18</v>
      </c>
      <c r="I12" s="27" t="s">
        <v>18</v>
      </c>
    </row>
    <row r="13" spans="1:9" ht="38.25">
      <c r="A13" s="345" t="s">
        <v>34</v>
      </c>
      <c r="B13" s="356" t="s">
        <v>62</v>
      </c>
      <c r="C13" s="355">
        <v>41639</v>
      </c>
      <c r="D13" s="16" t="s">
        <v>63</v>
      </c>
      <c r="E13" s="19"/>
      <c r="F13" s="345" t="s">
        <v>33</v>
      </c>
      <c r="G13" s="356"/>
      <c r="H13" s="356" t="s">
        <v>65</v>
      </c>
      <c r="I13" s="345"/>
    </row>
    <row r="14" spans="1:9" ht="38.25">
      <c r="A14" s="346"/>
      <c r="B14" s="353"/>
      <c r="C14" s="353"/>
      <c r="D14" s="10" t="s">
        <v>39</v>
      </c>
      <c r="E14" s="19"/>
      <c r="F14" s="346"/>
      <c r="G14" s="353"/>
      <c r="H14" s="353"/>
      <c r="I14" s="346"/>
    </row>
    <row r="15" spans="1:9" ht="27.75" customHeight="1">
      <c r="A15" s="346"/>
      <c r="B15" s="353"/>
      <c r="C15" s="353"/>
      <c r="D15" s="10" t="s">
        <v>40</v>
      </c>
      <c r="E15" s="19"/>
      <c r="F15" s="346"/>
      <c r="G15" s="353"/>
      <c r="H15" s="353"/>
      <c r="I15" s="346"/>
    </row>
    <row r="16" spans="1:9" ht="38.25">
      <c r="A16" s="346"/>
      <c r="B16" s="353"/>
      <c r="C16" s="353"/>
      <c r="D16" s="10" t="s">
        <v>41</v>
      </c>
      <c r="E16" s="19"/>
      <c r="F16" s="346"/>
      <c r="G16" s="353"/>
      <c r="H16" s="353"/>
      <c r="I16" s="346"/>
    </row>
    <row r="17" spans="1:9" ht="51">
      <c r="A17" s="353"/>
      <c r="B17" s="353"/>
      <c r="C17" s="353"/>
      <c r="D17" s="10" t="s">
        <v>43</v>
      </c>
      <c r="E17" s="19"/>
      <c r="F17" s="353"/>
      <c r="G17" s="353"/>
      <c r="H17" s="353"/>
      <c r="I17" s="353"/>
    </row>
    <row r="18" spans="1:9" ht="25.5" customHeight="1">
      <c r="A18" s="354"/>
      <c r="B18" s="354"/>
      <c r="C18" s="354"/>
      <c r="D18" s="10" t="s">
        <v>42</v>
      </c>
      <c r="E18" s="19"/>
      <c r="F18" s="354"/>
      <c r="G18" s="354"/>
      <c r="H18" s="354"/>
      <c r="I18" s="354"/>
    </row>
    <row r="19" spans="1:9" ht="25.5">
      <c r="A19" s="345" t="s">
        <v>67</v>
      </c>
      <c r="B19" s="356" t="s">
        <v>62</v>
      </c>
      <c r="C19" s="355">
        <v>41639</v>
      </c>
      <c r="D19" s="18" t="s">
        <v>37</v>
      </c>
      <c r="E19" s="19"/>
      <c r="F19" s="345" t="s">
        <v>33</v>
      </c>
      <c r="G19" s="356"/>
      <c r="H19" s="356" t="s">
        <v>44</v>
      </c>
      <c r="I19" s="345"/>
    </row>
    <row r="20" spans="1:9" ht="25.5" customHeight="1">
      <c r="A20" s="353"/>
      <c r="B20" s="353"/>
      <c r="C20" s="353"/>
      <c r="D20" s="9" t="s">
        <v>36</v>
      </c>
      <c r="E20" s="19"/>
      <c r="F20" s="353"/>
      <c r="G20" s="353"/>
      <c r="H20" s="353"/>
      <c r="I20" s="353"/>
    </row>
    <row r="21" spans="1:9" ht="38.25">
      <c r="A21" s="353"/>
      <c r="B21" s="353"/>
      <c r="C21" s="353"/>
      <c r="D21" s="10" t="s">
        <v>38</v>
      </c>
      <c r="E21" s="19"/>
      <c r="F21" s="353"/>
      <c r="G21" s="353"/>
      <c r="H21" s="353"/>
      <c r="I21" s="353"/>
    </row>
    <row r="22" spans="1:9" ht="51">
      <c r="A22" s="354"/>
      <c r="B22" s="354"/>
      <c r="C22" s="354"/>
      <c r="D22" s="9" t="s">
        <v>35</v>
      </c>
      <c r="E22" s="19"/>
      <c r="F22" s="354"/>
      <c r="G22" s="354"/>
      <c r="H22" s="354"/>
      <c r="I22" s="354"/>
    </row>
    <row r="24" spans="1:9" ht="12.75">
      <c r="A24" s="352" t="s">
        <v>28</v>
      </c>
      <c r="B24" s="352"/>
      <c r="C24" s="292" t="s">
        <v>30</v>
      </c>
      <c r="D24" s="292"/>
      <c r="E24" s="292"/>
      <c r="F24" s="292"/>
      <c r="G24" s="292"/>
      <c r="H24" s="292"/>
      <c r="I24" s="292"/>
    </row>
    <row r="25" spans="1:9" ht="38.25">
      <c r="A25" s="345" t="s">
        <v>68</v>
      </c>
      <c r="B25" s="345" t="s">
        <v>74</v>
      </c>
      <c r="C25" s="355">
        <v>41639</v>
      </c>
      <c r="D25" s="9" t="s">
        <v>105</v>
      </c>
      <c r="E25" s="11"/>
      <c r="F25" s="345" t="s">
        <v>33</v>
      </c>
      <c r="G25" s="345"/>
      <c r="H25" s="345" t="s">
        <v>73</v>
      </c>
      <c r="I25" s="345"/>
    </row>
    <row r="26" spans="1:9" ht="38.25">
      <c r="A26" s="346"/>
      <c r="B26" s="346"/>
      <c r="C26" s="387"/>
      <c r="D26" s="9" t="s">
        <v>103</v>
      </c>
      <c r="E26" s="11"/>
      <c r="F26" s="346"/>
      <c r="G26" s="346"/>
      <c r="H26" s="346"/>
      <c r="I26" s="346"/>
    </row>
    <row r="27" spans="1:9" ht="25.5">
      <c r="A27" s="353"/>
      <c r="B27" s="353"/>
      <c r="C27" s="353"/>
      <c r="D27" s="9" t="s">
        <v>69</v>
      </c>
      <c r="E27" s="11"/>
      <c r="F27" s="346"/>
      <c r="G27" s="353"/>
      <c r="H27" s="353"/>
      <c r="I27" s="346"/>
    </row>
    <row r="28" spans="1:9" ht="51">
      <c r="A28" s="353"/>
      <c r="B28" s="353"/>
      <c r="C28" s="353"/>
      <c r="D28" s="9" t="s">
        <v>70</v>
      </c>
      <c r="E28" s="11"/>
      <c r="F28" s="346"/>
      <c r="G28" s="353"/>
      <c r="H28" s="353"/>
      <c r="I28" s="346"/>
    </row>
    <row r="29" spans="1:9" ht="25.5">
      <c r="A29" s="353"/>
      <c r="B29" s="353"/>
      <c r="C29" s="353"/>
      <c r="D29" s="9" t="s">
        <v>71</v>
      </c>
      <c r="E29" s="11"/>
      <c r="F29" s="353"/>
      <c r="G29" s="353"/>
      <c r="H29" s="353"/>
      <c r="I29" s="353"/>
    </row>
    <row r="30" spans="1:9" ht="114.75">
      <c r="A30" s="345" t="s">
        <v>75</v>
      </c>
      <c r="B30" s="345" t="s">
        <v>74</v>
      </c>
      <c r="C30" s="355">
        <v>41639</v>
      </c>
      <c r="D30" s="10" t="s">
        <v>76</v>
      </c>
      <c r="E30" s="15"/>
      <c r="F30" s="345" t="s">
        <v>33</v>
      </c>
      <c r="G30" s="345"/>
      <c r="H30" s="345" t="s">
        <v>81</v>
      </c>
      <c r="I30" s="345"/>
    </row>
    <row r="31" spans="1:9" ht="38.25">
      <c r="A31" s="353"/>
      <c r="B31" s="353"/>
      <c r="C31" s="353"/>
      <c r="D31" s="10" t="s">
        <v>80</v>
      </c>
      <c r="E31" s="15"/>
      <c r="F31" s="346"/>
      <c r="G31" s="353"/>
      <c r="H31" s="353"/>
      <c r="I31" s="346"/>
    </row>
    <row r="32" spans="1:9" ht="76.5">
      <c r="A32" s="353"/>
      <c r="B32" s="353"/>
      <c r="C32" s="353"/>
      <c r="D32" s="10" t="s">
        <v>77</v>
      </c>
      <c r="E32" s="15"/>
      <c r="F32" s="346"/>
      <c r="G32" s="353"/>
      <c r="H32" s="353"/>
      <c r="I32" s="346"/>
    </row>
    <row r="33" spans="1:9" ht="63.75">
      <c r="A33" s="353"/>
      <c r="B33" s="353"/>
      <c r="C33" s="353"/>
      <c r="D33" s="10" t="s">
        <v>78</v>
      </c>
      <c r="E33" s="15"/>
      <c r="F33" s="346"/>
      <c r="G33" s="353"/>
      <c r="H33" s="353"/>
      <c r="I33" s="346"/>
    </row>
    <row r="34" spans="1:9" ht="89.25">
      <c r="A34" s="353"/>
      <c r="B34" s="353"/>
      <c r="C34" s="353"/>
      <c r="D34" s="17" t="s">
        <v>79</v>
      </c>
      <c r="E34" s="15"/>
      <c r="F34" s="346"/>
      <c r="G34" s="353"/>
      <c r="H34" s="353"/>
      <c r="I34" s="346"/>
    </row>
    <row r="35" spans="1:9" ht="63.75" customHeight="1">
      <c r="A35" s="353"/>
      <c r="B35" s="353"/>
      <c r="C35" s="353"/>
      <c r="D35" s="9" t="s">
        <v>104</v>
      </c>
      <c r="E35" s="15"/>
      <c r="F35" s="346"/>
      <c r="G35" s="353"/>
      <c r="H35" s="353"/>
      <c r="I35" s="346"/>
    </row>
    <row r="36" spans="1:9" ht="38.25">
      <c r="A36" s="356" t="s">
        <v>66</v>
      </c>
      <c r="B36" s="356" t="s">
        <v>72</v>
      </c>
      <c r="C36" s="355">
        <v>41639</v>
      </c>
      <c r="D36" s="9" t="s">
        <v>84</v>
      </c>
      <c r="E36" s="11"/>
      <c r="F36" s="345" t="s">
        <v>33</v>
      </c>
      <c r="G36" s="345"/>
      <c r="H36" s="345" t="s">
        <v>106</v>
      </c>
      <c r="I36" s="345"/>
    </row>
    <row r="37" spans="1:9" ht="12.75">
      <c r="A37" s="353"/>
      <c r="B37" s="353"/>
      <c r="C37" s="353"/>
      <c r="D37" s="9" t="s">
        <v>82</v>
      </c>
      <c r="E37" s="11"/>
      <c r="F37" s="353"/>
      <c r="G37" s="353"/>
      <c r="H37" s="353"/>
      <c r="I37" s="353"/>
    </row>
    <row r="38" spans="1:9" ht="25.5">
      <c r="A38" s="354"/>
      <c r="B38" s="354"/>
      <c r="C38" s="354"/>
      <c r="D38" s="9" t="s">
        <v>83</v>
      </c>
      <c r="E38" s="11"/>
      <c r="F38" s="354"/>
      <c r="G38" s="354"/>
      <c r="H38" s="354"/>
      <c r="I38" s="354"/>
    </row>
    <row r="39" spans="1:9" ht="51" customHeight="1">
      <c r="A39" s="345" t="s">
        <v>85</v>
      </c>
      <c r="B39" s="356" t="s">
        <v>72</v>
      </c>
      <c r="C39" s="355">
        <v>41639</v>
      </c>
      <c r="D39" s="9" t="s">
        <v>47</v>
      </c>
      <c r="E39" s="11"/>
      <c r="F39" s="345" t="s">
        <v>33</v>
      </c>
      <c r="G39" s="345"/>
      <c r="H39" s="345" t="s">
        <v>86</v>
      </c>
      <c r="I39" s="345"/>
    </row>
    <row r="40" spans="1:9" ht="38.25">
      <c r="A40" s="353"/>
      <c r="B40" s="353"/>
      <c r="C40" s="353"/>
      <c r="D40" s="16" t="s">
        <v>46</v>
      </c>
      <c r="E40" s="11"/>
      <c r="F40" s="353"/>
      <c r="G40" s="353"/>
      <c r="H40" s="353"/>
      <c r="I40" s="353"/>
    </row>
    <row r="41" spans="1:9" ht="51">
      <c r="A41" s="354"/>
      <c r="B41" s="354"/>
      <c r="C41" s="354"/>
      <c r="D41" s="16" t="s">
        <v>48</v>
      </c>
      <c r="E41" s="11"/>
      <c r="F41" s="354"/>
      <c r="G41" s="354"/>
      <c r="H41" s="354"/>
      <c r="I41" s="354"/>
    </row>
    <row r="43" spans="1:9" ht="12.75">
      <c r="A43" s="352" t="s">
        <v>28</v>
      </c>
      <c r="B43" s="352"/>
      <c r="C43" s="292" t="s">
        <v>31</v>
      </c>
      <c r="D43" s="292"/>
      <c r="E43" s="292"/>
      <c r="F43" s="292"/>
      <c r="G43" s="292"/>
      <c r="H43" s="292"/>
      <c r="I43" s="292"/>
    </row>
    <row r="44" spans="1:9" ht="25.5">
      <c r="A44" s="356" t="s">
        <v>49</v>
      </c>
      <c r="B44" s="345" t="s">
        <v>62</v>
      </c>
      <c r="C44" s="355">
        <v>41639</v>
      </c>
      <c r="D44" s="9" t="s">
        <v>88</v>
      </c>
      <c r="E44" s="14"/>
      <c r="F44" s="345" t="s">
        <v>33</v>
      </c>
      <c r="G44" s="345"/>
      <c r="H44" s="345" t="s">
        <v>93</v>
      </c>
      <c r="I44" s="345"/>
    </row>
    <row r="45" spans="1:9" ht="25.5">
      <c r="A45" s="353"/>
      <c r="B45" s="353"/>
      <c r="C45" s="353"/>
      <c r="D45" s="9" t="s">
        <v>89</v>
      </c>
      <c r="E45" s="14"/>
      <c r="F45" s="353"/>
      <c r="G45" s="353"/>
      <c r="H45" s="353"/>
      <c r="I45" s="353"/>
    </row>
    <row r="46" spans="1:9" ht="38.25">
      <c r="A46" s="354"/>
      <c r="B46" s="354"/>
      <c r="C46" s="354"/>
      <c r="D46" s="9" t="s">
        <v>87</v>
      </c>
      <c r="E46" s="14"/>
      <c r="F46" s="354"/>
      <c r="G46" s="354"/>
      <c r="H46" s="354"/>
      <c r="I46" s="354"/>
    </row>
    <row r="47" spans="1:9" ht="25.5">
      <c r="A47" s="381" t="s">
        <v>51</v>
      </c>
      <c r="B47" s="383" t="s">
        <v>64</v>
      </c>
      <c r="C47" s="385">
        <v>41577</v>
      </c>
      <c r="D47" s="12" t="s">
        <v>52</v>
      </c>
      <c r="E47" s="13"/>
      <c r="F47" s="383" t="s">
        <v>33</v>
      </c>
      <c r="G47" s="383"/>
      <c r="H47" s="383" t="s">
        <v>53</v>
      </c>
      <c r="I47" s="383"/>
    </row>
    <row r="48" spans="1:9" ht="38.25">
      <c r="A48" s="382"/>
      <c r="B48" s="384"/>
      <c r="C48" s="386"/>
      <c r="D48" s="12" t="s">
        <v>54</v>
      </c>
      <c r="E48" s="13"/>
      <c r="F48" s="384"/>
      <c r="G48" s="384"/>
      <c r="H48" s="384"/>
      <c r="I48" s="384"/>
    </row>
    <row r="49" spans="1:9" ht="25.5">
      <c r="A49" s="382"/>
      <c r="B49" s="384"/>
      <c r="C49" s="386"/>
      <c r="D49" s="12" t="s">
        <v>55</v>
      </c>
      <c r="E49" s="13"/>
      <c r="F49" s="384"/>
      <c r="G49" s="384"/>
      <c r="H49" s="384"/>
      <c r="I49" s="384"/>
    </row>
    <row r="50" spans="1:9" ht="12.75">
      <c r="A50" s="356" t="s">
        <v>56</v>
      </c>
      <c r="B50" s="383" t="s">
        <v>62</v>
      </c>
      <c r="C50" s="355">
        <v>41577</v>
      </c>
      <c r="D50" s="9" t="s">
        <v>90</v>
      </c>
      <c r="E50" s="13"/>
      <c r="F50" s="345" t="s">
        <v>33</v>
      </c>
      <c r="G50" s="345"/>
      <c r="H50" s="345" t="s">
        <v>94</v>
      </c>
      <c r="I50" s="345"/>
    </row>
    <row r="51" spans="1:9" ht="38.25">
      <c r="A51" s="353"/>
      <c r="B51" s="384"/>
      <c r="C51" s="387"/>
      <c r="D51" s="9" t="s">
        <v>107</v>
      </c>
      <c r="E51" s="13"/>
      <c r="F51" s="346"/>
      <c r="G51" s="346"/>
      <c r="H51" s="346"/>
      <c r="I51" s="346"/>
    </row>
    <row r="52" spans="1:9" ht="38.25">
      <c r="A52" s="353"/>
      <c r="B52" s="384"/>
      <c r="C52" s="353"/>
      <c r="D52" s="9" t="s">
        <v>91</v>
      </c>
      <c r="E52" s="13"/>
      <c r="F52" s="353"/>
      <c r="G52" s="353"/>
      <c r="H52" s="353"/>
      <c r="I52" s="353"/>
    </row>
    <row r="53" spans="1:9" ht="38.25">
      <c r="A53" s="354"/>
      <c r="B53" s="384"/>
      <c r="C53" s="354"/>
      <c r="D53" s="9" t="s">
        <v>92</v>
      </c>
      <c r="E53" s="13"/>
      <c r="F53" s="354"/>
      <c r="G53" s="354"/>
      <c r="H53" s="354"/>
      <c r="I53" s="354"/>
    </row>
    <row r="54" spans="1:9" ht="25.5">
      <c r="A54" s="356" t="s">
        <v>50</v>
      </c>
      <c r="B54" s="345" t="s">
        <v>62</v>
      </c>
      <c r="C54" s="355">
        <v>41639</v>
      </c>
      <c r="D54" s="9" t="s">
        <v>97</v>
      </c>
      <c r="E54" s="11"/>
      <c r="F54" s="345" t="s">
        <v>33</v>
      </c>
      <c r="G54" s="345"/>
      <c r="H54" s="345" t="s">
        <v>45</v>
      </c>
      <c r="I54" s="345"/>
    </row>
    <row r="55" spans="1:9" ht="12.75">
      <c r="A55" s="353"/>
      <c r="B55" s="353"/>
      <c r="C55" s="353"/>
      <c r="D55" s="9" t="s">
        <v>95</v>
      </c>
      <c r="E55" s="11"/>
      <c r="F55" s="353"/>
      <c r="G55" s="353"/>
      <c r="H55" s="353"/>
      <c r="I55" s="353"/>
    </row>
    <row r="56" spans="1:9" ht="51">
      <c r="A56" s="354"/>
      <c r="B56" s="354"/>
      <c r="C56" s="354"/>
      <c r="D56" s="9" t="s">
        <v>96</v>
      </c>
      <c r="E56" s="11"/>
      <c r="F56" s="354"/>
      <c r="G56" s="354"/>
      <c r="H56" s="354"/>
      <c r="I56" s="354"/>
    </row>
    <row r="57" spans="1:9" ht="38.25">
      <c r="A57" s="356" t="s">
        <v>57</v>
      </c>
      <c r="B57" s="345" t="s">
        <v>62</v>
      </c>
      <c r="C57" s="355">
        <v>41639</v>
      </c>
      <c r="D57" s="16" t="s">
        <v>58</v>
      </c>
      <c r="E57" s="14"/>
      <c r="F57" s="345" t="s">
        <v>33</v>
      </c>
      <c r="G57" s="345"/>
      <c r="H57" s="345" t="s">
        <v>100</v>
      </c>
      <c r="I57" s="345"/>
    </row>
    <row r="58" spans="1:9" ht="25.5">
      <c r="A58" s="353"/>
      <c r="B58" s="353"/>
      <c r="C58" s="353"/>
      <c r="D58" s="9" t="s">
        <v>98</v>
      </c>
      <c r="E58" s="14"/>
      <c r="F58" s="353"/>
      <c r="G58" s="353"/>
      <c r="H58" s="353"/>
      <c r="I58" s="353"/>
    </row>
    <row r="59" spans="1:9" ht="25.5">
      <c r="A59" s="354"/>
      <c r="B59" s="354"/>
      <c r="C59" s="354"/>
      <c r="D59" s="12" t="s">
        <v>99</v>
      </c>
      <c r="E59" s="14"/>
      <c r="F59" s="354"/>
      <c r="G59" s="354"/>
      <c r="H59" s="354"/>
      <c r="I59" s="354"/>
    </row>
    <row r="61" spans="1:9" ht="12.75">
      <c r="A61" s="352" t="s">
        <v>28</v>
      </c>
      <c r="B61" s="352"/>
      <c r="C61" s="292" t="s">
        <v>32</v>
      </c>
      <c r="D61" s="292"/>
      <c r="E61" s="292"/>
      <c r="F61" s="292"/>
      <c r="G61" s="292"/>
      <c r="H61" s="292"/>
      <c r="I61" s="292"/>
    </row>
    <row r="62" spans="1:9" ht="25.5">
      <c r="A62" s="345" t="s">
        <v>59</v>
      </c>
      <c r="B62" s="345" t="s">
        <v>62</v>
      </c>
      <c r="C62" s="355">
        <v>41274</v>
      </c>
      <c r="D62" s="16" t="s">
        <v>60</v>
      </c>
      <c r="E62" s="14"/>
      <c r="F62" s="345" t="s">
        <v>33</v>
      </c>
      <c r="G62" s="345"/>
      <c r="H62" s="345" t="s">
        <v>102</v>
      </c>
      <c r="I62" s="345"/>
    </row>
    <row r="63" spans="1:9" ht="25.5">
      <c r="A63" s="353"/>
      <c r="B63" s="353"/>
      <c r="C63" s="353"/>
      <c r="D63" s="16" t="s">
        <v>61</v>
      </c>
      <c r="E63" s="14"/>
      <c r="F63" s="353"/>
      <c r="G63" s="346"/>
      <c r="H63" s="346"/>
      <c r="I63" s="353"/>
    </row>
    <row r="64" spans="1:9" ht="25.5">
      <c r="A64" s="354"/>
      <c r="B64" s="354"/>
      <c r="C64" s="354"/>
      <c r="D64" s="9" t="s">
        <v>101</v>
      </c>
      <c r="E64" s="14"/>
      <c r="F64" s="354"/>
      <c r="G64" s="347"/>
      <c r="H64" s="347"/>
      <c r="I64" s="354"/>
    </row>
  </sheetData>
  <sheetProtection/>
  <mergeCells count="105">
    <mergeCell ref="I54:I56"/>
    <mergeCell ref="F57:F59"/>
    <mergeCell ref="A61:B61"/>
    <mergeCell ref="C61:I61"/>
    <mergeCell ref="A62:A64"/>
    <mergeCell ref="B62:B64"/>
    <mergeCell ref="C62:C64"/>
    <mergeCell ref="F62:F64"/>
    <mergeCell ref="G62:G64"/>
    <mergeCell ref="H62:H64"/>
    <mergeCell ref="A54:A56"/>
    <mergeCell ref="B54:B56"/>
    <mergeCell ref="C54:C56"/>
    <mergeCell ref="F54:F56"/>
    <mergeCell ref="G54:G56"/>
    <mergeCell ref="H54:H56"/>
    <mergeCell ref="F47:F49"/>
    <mergeCell ref="A50:A53"/>
    <mergeCell ref="B50:B53"/>
    <mergeCell ref="C50:C53"/>
    <mergeCell ref="F50:F53"/>
    <mergeCell ref="G50:G53"/>
    <mergeCell ref="B44:B46"/>
    <mergeCell ref="C44:C46"/>
    <mergeCell ref="F44:F46"/>
    <mergeCell ref="G44:G46"/>
    <mergeCell ref="H44:H46"/>
    <mergeCell ref="I44:I46"/>
    <mergeCell ref="C39:C41"/>
    <mergeCell ref="F39:F41"/>
    <mergeCell ref="G39:G41"/>
    <mergeCell ref="H39:H41"/>
    <mergeCell ref="I39:I41"/>
    <mergeCell ref="A43:B43"/>
    <mergeCell ref="C43:I43"/>
    <mergeCell ref="I30:I35"/>
    <mergeCell ref="A36:A38"/>
    <mergeCell ref="B36:B38"/>
    <mergeCell ref="C36:C38"/>
    <mergeCell ref="F36:F38"/>
    <mergeCell ref="G36:G38"/>
    <mergeCell ref="H36:H38"/>
    <mergeCell ref="I36:I38"/>
    <mergeCell ref="A30:A35"/>
    <mergeCell ref="B30:B35"/>
    <mergeCell ref="C30:C35"/>
    <mergeCell ref="F30:F35"/>
    <mergeCell ref="G30:G35"/>
    <mergeCell ref="H30:H35"/>
    <mergeCell ref="A24:B24"/>
    <mergeCell ref="C24:I24"/>
    <mergeCell ref="A25:A29"/>
    <mergeCell ref="B25:B29"/>
    <mergeCell ref="C25:C29"/>
    <mergeCell ref="F25:F29"/>
    <mergeCell ref="G25:G29"/>
    <mergeCell ref="H25:H29"/>
    <mergeCell ref="I25:I29"/>
    <mergeCell ref="G13:G18"/>
    <mergeCell ref="H13:H18"/>
    <mergeCell ref="I13:I18"/>
    <mergeCell ref="I19:I22"/>
    <mergeCell ref="A19:A22"/>
    <mergeCell ref="B19:B22"/>
    <mergeCell ref="C19:C22"/>
    <mergeCell ref="F19:F22"/>
    <mergeCell ref="G19:G22"/>
    <mergeCell ref="H19:H22"/>
    <mergeCell ref="A10:B10"/>
    <mergeCell ref="C10:I10"/>
    <mergeCell ref="A11:A12"/>
    <mergeCell ref="A13:A18"/>
    <mergeCell ref="B13:B18"/>
    <mergeCell ref="C13:C18"/>
    <mergeCell ref="F13:F18"/>
    <mergeCell ref="A8:B8"/>
    <mergeCell ref="C8:I8"/>
    <mergeCell ref="C6:I6"/>
    <mergeCell ref="A1:A4"/>
    <mergeCell ref="B1:G5"/>
    <mergeCell ref="H1:I2"/>
    <mergeCell ref="H3:I3"/>
    <mergeCell ref="A6:B6"/>
    <mergeCell ref="A7:B7"/>
    <mergeCell ref="C7:D7"/>
    <mergeCell ref="E7:F7"/>
    <mergeCell ref="G7:I7"/>
    <mergeCell ref="A39:A41"/>
    <mergeCell ref="B39:B41"/>
    <mergeCell ref="A47:A49"/>
    <mergeCell ref="B47:B49"/>
    <mergeCell ref="C47:C49"/>
    <mergeCell ref="G47:G49"/>
    <mergeCell ref="H47:H49"/>
    <mergeCell ref="I47:I49"/>
    <mergeCell ref="I62:I64"/>
    <mergeCell ref="A44:A46"/>
    <mergeCell ref="H50:H53"/>
    <mergeCell ref="I50:I53"/>
    <mergeCell ref="C57:C59"/>
    <mergeCell ref="G57:G59"/>
    <mergeCell ref="H57:H59"/>
    <mergeCell ref="I57:I59"/>
    <mergeCell ref="A57:A59"/>
    <mergeCell ref="B57:B59"/>
  </mergeCells>
  <printOptions/>
  <pageMargins left="0.2362204724409449" right="0.2362204724409449" top="0.31496062992125984" bottom="0.3937007874015748" header="0" footer="0"/>
  <pageSetup horizontalDpi="300" verticalDpi="300" orientation="landscape" scale="87" r:id="rId2"/>
  <drawing r:id="rId1"/>
</worksheet>
</file>

<file path=xl/worksheets/sheet5.xml><?xml version="1.0" encoding="utf-8"?>
<worksheet xmlns="http://schemas.openxmlformats.org/spreadsheetml/2006/main" xmlns:r="http://schemas.openxmlformats.org/officeDocument/2006/relationships">
  <sheetPr>
    <tabColor theme="6" tint="-0.24997000396251678"/>
  </sheetPr>
  <dimension ref="A1:I64"/>
  <sheetViews>
    <sheetView zoomScale="80" zoomScaleNormal="80" workbookViewId="0" topLeftCell="A1">
      <pane ySplit="8" topLeftCell="A9" activePane="bottomLeft" state="frozen"/>
      <selection pane="topLeft" activeCell="G13" sqref="G13:G18"/>
      <selection pane="bottomLeft" activeCell="G13" sqref="G13:G18"/>
    </sheetView>
  </sheetViews>
  <sheetFormatPr defaultColWidth="11.421875" defaultRowHeight="12.75"/>
  <cols>
    <col min="1" max="1" width="18.57421875" style="7" customWidth="1"/>
    <col min="2" max="2" width="16.8515625" style="7" customWidth="1"/>
    <col min="3" max="3" width="12.8515625" style="7" customWidth="1"/>
    <col min="4" max="4" width="24.57421875" style="7" customWidth="1"/>
    <col min="5" max="5" width="28.57421875" style="7" customWidth="1"/>
    <col min="6" max="6" width="16.28125" style="7" customWidth="1"/>
    <col min="7" max="8" width="16.7109375" style="7" customWidth="1"/>
    <col min="9" max="9" width="15.140625" style="7" customWidth="1"/>
    <col min="10" max="16384" width="11.421875" style="7" customWidth="1"/>
  </cols>
  <sheetData>
    <row r="1" spans="1:9" s="1" customFormat="1" ht="15.75" customHeight="1">
      <c r="A1" s="357"/>
      <c r="B1" s="359" t="s">
        <v>19</v>
      </c>
      <c r="C1" s="360"/>
      <c r="D1" s="360"/>
      <c r="E1" s="360"/>
      <c r="F1" s="360"/>
      <c r="G1" s="361"/>
      <c r="H1" s="368" t="s">
        <v>20</v>
      </c>
      <c r="I1" s="369"/>
    </row>
    <row r="2" spans="1:9" s="1" customFormat="1" ht="13.5" customHeight="1">
      <c r="A2" s="358"/>
      <c r="B2" s="362"/>
      <c r="C2" s="363"/>
      <c r="D2" s="363"/>
      <c r="E2" s="363"/>
      <c r="F2" s="363"/>
      <c r="G2" s="364"/>
      <c r="H2" s="370"/>
      <c r="I2" s="371"/>
    </row>
    <row r="3" spans="1:9" s="1" customFormat="1" ht="16.5" customHeight="1">
      <c r="A3" s="358"/>
      <c r="B3" s="362"/>
      <c r="C3" s="363"/>
      <c r="D3" s="363"/>
      <c r="E3" s="363"/>
      <c r="F3" s="363"/>
      <c r="G3" s="364"/>
      <c r="H3" s="370" t="s">
        <v>21</v>
      </c>
      <c r="I3" s="371"/>
    </row>
    <row r="4" spans="1:9" s="1" customFormat="1" ht="13.5" customHeight="1">
      <c r="A4" s="358"/>
      <c r="B4" s="362"/>
      <c r="C4" s="363"/>
      <c r="D4" s="363"/>
      <c r="E4" s="363"/>
      <c r="F4" s="363"/>
      <c r="G4" s="364"/>
      <c r="H4" s="2" t="s">
        <v>11</v>
      </c>
      <c r="I4" s="3" t="s">
        <v>12</v>
      </c>
    </row>
    <row r="5" spans="1:9" s="1" customFormat="1" ht="24" customHeight="1" thickBot="1">
      <c r="A5" s="4" t="s">
        <v>13</v>
      </c>
      <c r="B5" s="365"/>
      <c r="C5" s="366"/>
      <c r="D5" s="366"/>
      <c r="E5" s="366"/>
      <c r="F5" s="366"/>
      <c r="G5" s="367"/>
      <c r="H5" s="5">
        <v>2</v>
      </c>
      <c r="I5" s="6" t="s">
        <v>14</v>
      </c>
    </row>
    <row r="6" spans="1:9" s="1" customFormat="1" ht="15" customHeight="1">
      <c r="A6" s="372" t="s">
        <v>4</v>
      </c>
      <c r="B6" s="372"/>
      <c r="C6" s="250"/>
      <c r="D6" s="250"/>
      <c r="E6" s="250"/>
      <c r="F6" s="250"/>
      <c r="G6" s="250"/>
      <c r="H6" s="250"/>
      <c r="I6" s="250"/>
    </row>
    <row r="7" spans="1:9" s="1" customFormat="1" ht="12.75">
      <c r="A7" s="378" t="s">
        <v>22</v>
      </c>
      <c r="B7" s="378"/>
      <c r="C7" s="379" t="s">
        <v>27</v>
      </c>
      <c r="D7" s="380"/>
      <c r="E7" s="373" t="s">
        <v>24</v>
      </c>
      <c r="F7" s="373"/>
      <c r="G7" s="373"/>
      <c r="H7" s="373"/>
      <c r="I7" s="373"/>
    </row>
    <row r="8" spans="1:9" ht="25.5" customHeight="1">
      <c r="A8" s="374" t="s">
        <v>16</v>
      </c>
      <c r="B8" s="375"/>
      <c r="C8" s="376"/>
      <c r="D8" s="377"/>
      <c r="E8" s="377"/>
      <c r="F8" s="377"/>
      <c r="G8" s="377"/>
      <c r="H8" s="377"/>
      <c r="I8" s="377"/>
    </row>
    <row r="9" ht="12.75" customHeight="1"/>
    <row r="10" spans="1:9" ht="26.25" customHeight="1">
      <c r="A10" s="352" t="s">
        <v>28</v>
      </c>
      <c r="B10" s="352"/>
      <c r="C10" s="292" t="s">
        <v>29</v>
      </c>
      <c r="D10" s="292"/>
      <c r="E10" s="292"/>
      <c r="F10" s="292"/>
      <c r="G10" s="292"/>
      <c r="H10" s="292"/>
      <c r="I10" s="292"/>
    </row>
    <row r="11" spans="1:9" ht="25.5">
      <c r="A11" s="388" t="s">
        <v>0</v>
      </c>
      <c r="B11" s="21" t="s">
        <v>2</v>
      </c>
      <c r="C11" s="21" t="s">
        <v>3</v>
      </c>
      <c r="D11" s="22" t="s">
        <v>1</v>
      </c>
      <c r="E11" s="22" t="s">
        <v>108</v>
      </c>
      <c r="F11" s="23" t="s">
        <v>10</v>
      </c>
      <c r="G11" s="24" t="s">
        <v>109</v>
      </c>
      <c r="H11" s="23" t="s">
        <v>10</v>
      </c>
      <c r="I11" s="24" t="s">
        <v>109</v>
      </c>
    </row>
    <row r="12" spans="1:9" ht="25.5">
      <c r="A12" s="389"/>
      <c r="B12" s="25" t="s">
        <v>9</v>
      </c>
      <c r="C12" s="20" t="s">
        <v>8</v>
      </c>
      <c r="D12" s="26" t="s">
        <v>6</v>
      </c>
      <c r="E12" s="26" t="s">
        <v>110</v>
      </c>
      <c r="F12" s="27" t="s">
        <v>111</v>
      </c>
      <c r="G12" s="27" t="s">
        <v>111</v>
      </c>
      <c r="H12" s="27" t="s">
        <v>18</v>
      </c>
      <c r="I12" s="27" t="s">
        <v>18</v>
      </c>
    </row>
    <row r="13" spans="1:9" ht="38.25">
      <c r="A13" s="345" t="s">
        <v>34</v>
      </c>
      <c r="B13" s="356" t="s">
        <v>62</v>
      </c>
      <c r="C13" s="355">
        <v>41639</v>
      </c>
      <c r="D13" s="16" t="s">
        <v>63</v>
      </c>
      <c r="E13" s="19"/>
      <c r="F13" s="345" t="s">
        <v>33</v>
      </c>
      <c r="G13" s="356"/>
      <c r="H13" s="356" t="s">
        <v>65</v>
      </c>
      <c r="I13" s="345"/>
    </row>
    <row r="14" spans="1:9" ht="38.25">
      <c r="A14" s="346"/>
      <c r="B14" s="353"/>
      <c r="C14" s="353"/>
      <c r="D14" s="10" t="s">
        <v>39</v>
      </c>
      <c r="E14" s="19"/>
      <c r="F14" s="346"/>
      <c r="G14" s="353"/>
      <c r="H14" s="353"/>
      <c r="I14" s="346"/>
    </row>
    <row r="15" spans="1:9" ht="27.75" customHeight="1">
      <c r="A15" s="346"/>
      <c r="B15" s="353"/>
      <c r="C15" s="353"/>
      <c r="D15" s="10" t="s">
        <v>40</v>
      </c>
      <c r="E15" s="19"/>
      <c r="F15" s="346"/>
      <c r="G15" s="353"/>
      <c r="H15" s="353"/>
      <c r="I15" s="346"/>
    </row>
    <row r="16" spans="1:9" ht="38.25">
      <c r="A16" s="346"/>
      <c r="B16" s="353"/>
      <c r="C16" s="353"/>
      <c r="D16" s="10" t="s">
        <v>41</v>
      </c>
      <c r="E16" s="19"/>
      <c r="F16" s="346"/>
      <c r="G16" s="353"/>
      <c r="H16" s="353"/>
      <c r="I16" s="346"/>
    </row>
    <row r="17" spans="1:9" ht="51">
      <c r="A17" s="353"/>
      <c r="B17" s="353"/>
      <c r="C17" s="353"/>
      <c r="D17" s="10" t="s">
        <v>43</v>
      </c>
      <c r="E17" s="19"/>
      <c r="F17" s="353"/>
      <c r="G17" s="353"/>
      <c r="H17" s="353"/>
      <c r="I17" s="353"/>
    </row>
    <row r="18" spans="1:9" ht="25.5" customHeight="1">
      <c r="A18" s="354"/>
      <c r="B18" s="354"/>
      <c r="C18" s="354"/>
      <c r="D18" s="10" t="s">
        <v>42</v>
      </c>
      <c r="E18" s="19"/>
      <c r="F18" s="354"/>
      <c r="G18" s="354"/>
      <c r="H18" s="354"/>
      <c r="I18" s="354"/>
    </row>
    <row r="19" spans="1:9" ht="25.5">
      <c r="A19" s="345" t="s">
        <v>67</v>
      </c>
      <c r="B19" s="356" t="s">
        <v>62</v>
      </c>
      <c r="C19" s="355">
        <v>41639</v>
      </c>
      <c r="D19" s="18" t="s">
        <v>37</v>
      </c>
      <c r="E19" s="19"/>
      <c r="F19" s="345" t="s">
        <v>33</v>
      </c>
      <c r="G19" s="356"/>
      <c r="H19" s="356" t="s">
        <v>44</v>
      </c>
      <c r="I19" s="345"/>
    </row>
    <row r="20" spans="1:9" ht="25.5" customHeight="1">
      <c r="A20" s="353"/>
      <c r="B20" s="353"/>
      <c r="C20" s="353"/>
      <c r="D20" s="9" t="s">
        <v>36</v>
      </c>
      <c r="E20" s="19"/>
      <c r="F20" s="353"/>
      <c r="G20" s="353"/>
      <c r="H20" s="353"/>
      <c r="I20" s="353"/>
    </row>
    <row r="21" spans="1:9" ht="38.25">
      <c r="A21" s="353"/>
      <c r="B21" s="353"/>
      <c r="C21" s="353"/>
      <c r="D21" s="10" t="s">
        <v>38</v>
      </c>
      <c r="E21" s="19"/>
      <c r="F21" s="353"/>
      <c r="G21" s="353"/>
      <c r="H21" s="353"/>
      <c r="I21" s="353"/>
    </row>
    <row r="22" spans="1:9" ht="51">
      <c r="A22" s="354"/>
      <c r="B22" s="354"/>
      <c r="C22" s="354"/>
      <c r="D22" s="9" t="s">
        <v>35</v>
      </c>
      <c r="E22" s="19"/>
      <c r="F22" s="354"/>
      <c r="G22" s="354"/>
      <c r="H22" s="354"/>
      <c r="I22" s="354"/>
    </row>
    <row r="24" spans="1:9" ht="12.75">
      <c r="A24" s="352" t="s">
        <v>28</v>
      </c>
      <c r="B24" s="352"/>
      <c r="C24" s="292" t="s">
        <v>30</v>
      </c>
      <c r="D24" s="292"/>
      <c r="E24" s="292"/>
      <c r="F24" s="292"/>
      <c r="G24" s="292"/>
      <c r="H24" s="292"/>
      <c r="I24" s="292"/>
    </row>
    <row r="25" spans="1:9" ht="38.25">
      <c r="A25" s="345" t="s">
        <v>68</v>
      </c>
      <c r="B25" s="345" t="s">
        <v>74</v>
      </c>
      <c r="C25" s="355">
        <v>41639</v>
      </c>
      <c r="D25" s="9" t="s">
        <v>105</v>
      </c>
      <c r="E25" s="11"/>
      <c r="F25" s="345" t="s">
        <v>33</v>
      </c>
      <c r="G25" s="345"/>
      <c r="H25" s="345" t="s">
        <v>73</v>
      </c>
      <c r="I25" s="345"/>
    </row>
    <row r="26" spans="1:9" ht="38.25">
      <c r="A26" s="346"/>
      <c r="B26" s="346"/>
      <c r="C26" s="387"/>
      <c r="D26" s="9" t="s">
        <v>103</v>
      </c>
      <c r="E26" s="11"/>
      <c r="F26" s="346"/>
      <c r="G26" s="346"/>
      <c r="H26" s="346"/>
      <c r="I26" s="346"/>
    </row>
    <row r="27" spans="1:9" ht="25.5">
      <c r="A27" s="353"/>
      <c r="B27" s="353"/>
      <c r="C27" s="353"/>
      <c r="D27" s="9" t="s">
        <v>69</v>
      </c>
      <c r="E27" s="11"/>
      <c r="F27" s="346"/>
      <c r="G27" s="353"/>
      <c r="H27" s="353"/>
      <c r="I27" s="346"/>
    </row>
    <row r="28" spans="1:9" ht="51">
      <c r="A28" s="353"/>
      <c r="B28" s="353"/>
      <c r="C28" s="353"/>
      <c r="D28" s="9" t="s">
        <v>70</v>
      </c>
      <c r="E28" s="11"/>
      <c r="F28" s="346"/>
      <c r="G28" s="353"/>
      <c r="H28" s="353"/>
      <c r="I28" s="346"/>
    </row>
    <row r="29" spans="1:9" ht="25.5">
      <c r="A29" s="353"/>
      <c r="B29" s="353"/>
      <c r="C29" s="353"/>
      <c r="D29" s="9" t="s">
        <v>71</v>
      </c>
      <c r="E29" s="11"/>
      <c r="F29" s="353"/>
      <c r="G29" s="353"/>
      <c r="H29" s="353"/>
      <c r="I29" s="353"/>
    </row>
    <row r="30" spans="1:9" ht="114.75">
      <c r="A30" s="345" t="s">
        <v>75</v>
      </c>
      <c r="B30" s="345" t="s">
        <v>74</v>
      </c>
      <c r="C30" s="355">
        <v>41639</v>
      </c>
      <c r="D30" s="10" t="s">
        <v>76</v>
      </c>
      <c r="E30" s="15"/>
      <c r="F30" s="345" t="s">
        <v>33</v>
      </c>
      <c r="G30" s="345"/>
      <c r="H30" s="345" t="s">
        <v>81</v>
      </c>
      <c r="I30" s="345"/>
    </row>
    <row r="31" spans="1:9" ht="38.25">
      <c r="A31" s="353"/>
      <c r="B31" s="353"/>
      <c r="C31" s="353"/>
      <c r="D31" s="10" t="s">
        <v>80</v>
      </c>
      <c r="E31" s="15"/>
      <c r="F31" s="346"/>
      <c r="G31" s="353"/>
      <c r="H31" s="353"/>
      <c r="I31" s="346"/>
    </row>
    <row r="32" spans="1:9" ht="76.5">
      <c r="A32" s="353"/>
      <c r="B32" s="353"/>
      <c r="C32" s="353"/>
      <c r="D32" s="10" t="s">
        <v>77</v>
      </c>
      <c r="E32" s="15"/>
      <c r="F32" s="346"/>
      <c r="G32" s="353"/>
      <c r="H32" s="353"/>
      <c r="I32" s="346"/>
    </row>
    <row r="33" spans="1:9" ht="63.75">
      <c r="A33" s="353"/>
      <c r="B33" s="353"/>
      <c r="C33" s="353"/>
      <c r="D33" s="10" t="s">
        <v>78</v>
      </c>
      <c r="E33" s="15"/>
      <c r="F33" s="346"/>
      <c r="G33" s="353"/>
      <c r="H33" s="353"/>
      <c r="I33" s="346"/>
    </row>
    <row r="34" spans="1:9" ht="89.25">
      <c r="A34" s="353"/>
      <c r="B34" s="353"/>
      <c r="C34" s="353"/>
      <c r="D34" s="17" t="s">
        <v>79</v>
      </c>
      <c r="E34" s="15"/>
      <c r="F34" s="346"/>
      <c r="G34" s="353"/>
      <c r="H34" s="353"/>
      <c r="I34" s="346"/>
    </row>
    <row r="35" spans="1:9" ht="63.75" customHeight="1">
      <c r="A35" s="353"/>
      <c r="B35" s="353"/>
      <c r="C35" s="353"/>
      <c r="D35" s="9" t="s">
        <v>104</v>
      </c>
      <c r="E35" s="15"/>
      <c r="F35" s="346"/>
      <c r="G35" s="353"/>
      <c r="H35" s="353"/>
      <c r="I35" s="346"/>
    </row>
    <row r="36" spans="1:9" ht="38.25">
      <c r="A36" s="356" t="s">
        <v>66</v>
      </c>
      <c r="B36" s="356" t="s">
        <v>72</v>
      </c>
      <c r="C36" s="355">
        <v>41639</v>
      </c>
      <c r="D36" s="9" t="s">
        <v>84</v>
      </c>
      <c r="E36" s="11"/>
      <c r="F36" s="345" t="s">
        <v>33</v>
      </c>
      <c r="G36" s="345"/>
      <c r="H36" s="345" t="s">
        <v>106</v>
      </c>
      <c r="I36" s="345"/>
    </row>
    <row r="37" spans="1:9" ht="12.75">
      <c r="A37" s="353"/>
      <c r="B37" s="353"/>
      <c r="C37" s="353"/>
      <c r="D37" s="9" t="s">
        <v>82</v>
      </c>
      <c r="E37" s="11"/>
      <c r="F37" s="353"/>
      <c r="G37" s="353"/>
      <c r="H37" s="353"/>
      <c r="I37" s="353"/>
    </row>
    <row r="38" spans="1:9" ht="25.5">
      <c r="A38" s="354"/>
      <c r="B38" s="354"/>
      <c r="C38" s="354"/>
      <c r="D38" s="9" t="s">
        <v>83</v>
      </c>
      <c r="E38" s="11"/>
      <c r="F38" s="354"/>
      <c r="G38" s="354"/>
      <c r="H38" s="354"/>
      <c r="I38" s="354"/>
    </row>
    <row r="39" spans="1:9" ht="51" customHeight="1">
      <c r="A39" s="345" t="s">
        <v>85</v>
      </c>
      <c r="B39" s="356" t="s">
        <v>72</v>
      </c>
      <c r="C39" s="355">
        <v>41639</v>
      </c>
      <c r="D39" s="9" t="s">
        <v>47</v>
      </c>
      <c r="E39" s="11"/>
      <c r="F39" s="345" t="s">
        <v>33</v>
      </c>
      <c r="G39" s="345"/>
      <c r="H39" s="345" t="s">
        <v>86</v>
      </c>
      <c r="I39" s="345"/>
    </row>
    <row r="40" spans="1:9" ht="38.25">
      <c r="A40" s="353"/>
      <c r="B40" s="353"/>
      <c r="C40" s="353"/>
      <c r="D40" s="16" t="s">
        <v>46</v>
      </c>
      <c r="E40" s="11"/>
      <c r="F40" s="353"/>
      <c r="G40" s="353"/>
      <c r="H40" s="353"/>
      <c r="I40" s="353"/>
    </row>
    <row r="41" spans="1:9" ht="51">
      <c r="A41" s="354"/>
      <c r="B41" s="354"/>
      <c r="C41" s="354"/>
      <c r="D41" s="16" t="s">
        <v>48</v>
      </c>
      <c r="E41" s="11"/>
      <c r="F41" s="354"/>
      <c r="G41" s="354"/>
      <c r="H41" s="354"/>
      <c r="I41" s="354"/>
    </row>
    <row r="43" spans="1:9" ht="12.75">
      <c r="A43" s="352" t="s">
        <v>28</v>
      </c>
      <c r="B43" s="352"/>
      <c r="C43" s="292" t="s">
        <v>31</v>
      </c>
      <c r="D43" s="292"/>
      <c r="E43" s="292"/>
      <c r="F43" s="292"/>
      <c r="G43" s="292"/>
      <c r="H43" s="292"/>
      <c r="I43" s="292"/>
    </row>
    <row r="44" spans="1:9" ht="25.5">
      <c r="A44" s="356" t="s">
        <v>49</v>
      </c>
      <c r="B44" s="345" t="s">
        <v>62</v>
      </c>
      <c r="C44" s="355">
        <v>41639</v>
      </c>
      <c r="D44" s="9" t="s">
        <v>88</v>
      </c>
      <c r="E44" s="14"/>
      <c r="F44" s="345" t="s">
        <v>33</v>
      </c>
      <c r="G44" s="345"/>
      <c r="H44" s="345" t="s">
        <v>93</v>
      </c>
      <c r="I44" s="345"/>
    </row>
    <row r="45" spans="1:9" ht="25.5">
      <c r="A45" s="353"/>
      <c r="B45" s="353"/>
      <c r="C45" s="353"/>
      <c r="D45" s="9" t="s">
        <v>89</v>
      </c>
      <c r="E45" s="14"/>
      <c r="F45" s="353"/>
      <c r="G45" s="353"/>
      <c r="H45" s="353"/>
      <c r="I45" s="353"/>
    </row>
    <row r="46" spans="1:9" ht="38.25">
      <c r="A46" s="354"/>
      <c r="B46" s="354"/>
      <c r="C46" s="354"/>
      <c r="D46" s="9" t="s">
        <v>87</v>
      </c>
      <c r="E46" s="14"/>
      <c r="F46" s="354"/>
      <c r="G46" s="354"/>
      <c r="H46" s="354"/>
      <c r="I46" s="354"/>
    </row>
    <row r="47" spans="1:9" ht="25.5">
      <c r="A47" s="381" t="s">
        <v>51</v>
      </c>
      <c r="B47" s="383" t="s">
        <v>64</v>
      </c>
      <c r="C47" s="385">
        <v>41577</v>
      </c>
      <c r="D47" s="12" t="s">
        <v>52</v>
      </c>
      <c r="E47" s="13"/>
      <c r="F47" s="383" t="s">
        <v>33</v>
      </c>
      <c r="G47" s="383"/>
      <c r="H47" s="383" t="s">
        <v>53</v>
      </c>
      <c r="I47" s="383"/>
    </row>
    <row r="48" spans="1:9" ht="38.25">
      <c r="A48" s="382"/>
      <c r="B48" s="384"/>
      <c r="C48" s="386"/>
      <c r="D48" s="12" t="s">
        <v>54</v>
      </c>
      <c r="E48" s="13"/>
      <c r="F48" s="384"/>
      <c r="G48" s="384"/>
      <c r="H48" s="384"/>
      <c r="I48" s="384"/>
    </row>
    <row r="49" spans="1:9" ht="25.5">
      <c r="A49" s="382"/>
      <c r="B49" s="384"/>
      <c r="C49" s="386"/>
      <c r="D49" s="12" t="s">
        <v>55</v>
      </c>
      <c r="E49" s="13"/>
      <c r="F49" s="384"/>
      <c r="G49" s="384"/>
      <c r="H49" s="384"/>
      <c r="I49" s="384"/>
    </row>
    <row r="50" spans="1:9" ht="12.75">
      <c r="A50" s="356" t="s">
        <v>56</v>
      </c>
      <c r="B50" s="383" t="s">
        <v>62</v>
      </c>
      <c r="C50" s="355">
        <v>41577</v>
      </c>
      <c r="D50" s="9" t="s">
        <v>90</v>
      </c>
      <c r="E50" s="13"/>
      <c r="F50" s="345" t="s">
        <v>33</v>
      </c>
      <c r="G50" s="345"/>
      <c r="H50" s="345" t="s">
        <v>94</v>
      </c>
      <c r="I50" s="345"/>
    </row>
    <row r="51" spans="1:9" ht="38.25">
      <c r="A51" s="353"/>
      <c r="B51" s="384"/>
      <c r="C51" s="387"/>
      <c r="D51" s="9" t="s">
        <v>107</v>
      </c>
      <c r="E51" s="13"/>
      <c r="F51" s="346"/>
      <c r="G51" s="346"/>
      <c r="H51" s="346"/>
      <c r="I51" s="346"/>
    </row>
    <row r="52" spans="1:9" ht="38.25">
      <c r="A52" s="353"/>
      <c r="B52" s="384"/>
      <c r="C52" s="353"/>
      <c r="D52" s="9" t="s">
        <v>91</v>
      </c>
      <c r="E52" s="13"/>
      <c r="F52" s="353"/>
      <c r="G52" s="353"/>
      <c r="H52" s="353"/>
      <c r="I52" s="353"/>
    </row>
    <row r="53" spans="1:9" ht="38.25">
      <c r="A53" s="354"/>
      <c r="B53" s="384"/>
      <c r="C53" s="354"/>
      <c r="D53" s="9" t="s">
        <v>92</v>
      </c>
      <c r="E53" s="13"/>
      <c r="F53" s="354"/>
      <c r="G53" s="354"/>
      <c r="H53" s="354"/>
      <c r="I53" s="354"/>
    </row>
    <row r="54" spans="1:9" ht="25.5">
      <c r="A54" s="356" t="s">
        <v>50</v>
      </c>
      <c r="B54" s="345" t="s">
        <v>62</v>
      </c>
      <c r="C54" s="355">
        <v>41639</v>
      </c>
      <c r="D54" s="9" t="s">
        <v>97</v>
      </c>
      <c r="E54" s="11"/>
      <c r="F54" s="345" t="s">
        <v>33</v>
      </c>
      <c r="G54" s="345"/>
      <c r="H54" s="345" t="s">
        <v>45</v>
      </c>
      <c r="I54" s="345"/>
    </row>
    <row r="55" spans="1:9" ht="12.75">
      <c r="A55" s="353"/>
      <c r="B55" s="353"/>
      <c r="C55" s="353"/>
      <c r="D55" s="9" t="s">
        <v>95</v>
      </c>
      <c r="E55" s="11"/>
      <c r="F55" s="353"/>
      <c r="G55" s="353"/>
      <c r="H55" s="353"/>
      <c r="I55" s="353"/>
    </row>
    <row r="56" spans="1:9" ht="51">
      <c r="A56" s="354"/>
      <c r="B56" s="354"/>
      <c r="C56" s="354"/>
      <c r="D56" s="9" t="s">
        <v>96</v>
      </c>
      <c r="E56" s="11"/>
      <c r="F56" s="354"/>
      <c r="G56" s="354"/>
      <c r="H56" s="354"/>
      <c r="I56" s="354"/>
    </row>
    <row r="57" spans="1:9" ht="38.25">
      <c r="A57" s="356" t="s">
        <v>57</v>
      </c>
      <c r="B57" s="345" t="s">
        <v>62</v>
      </c>
      <c r="C57" s="355">
        <v>41639</v>
      </c>
      <c r="D57" s="16" t="s">
        <v>58</v>
      </c>
      <c r="E57" s="14"/>
      <c r="F57" s="345" t="s">
        <v>33</v>
      </c>
      <c r="G57" s="345"/>
      <c r="H57" s="345" t="s">
        <v>100</v>
      </c>
      <c r="I57" s="345"/>
    </row>
    <row r="58" spans="1:9" ht="25.5">
      <c r="A58" s="353"/>
      <c r="B58" s="353"/>
      <c r="C58" s="353"/>
      <c r="D58" s="9" t="s">
        <v>98</v>
      </c>
      <c r="E58" s="14"/>
      <c r="F58" s="353"/>
      <c r="G58" s="353"/>
      <c r="H58" s="353"/>
      <c r="I58" s="353"/>
    </row>
    <row r="59" spans="1:9" ht="25.5">
      <c r="A59" s="354"/>
      <c r="B59" s="354"/>
      <c r="C59" s="354"/>
      <c r="D59" s="12" t="s">
        <v>99</v>
      </c>
      <c r="E59" s="14"/>
      <c r="F59" s="354"/>
      <c r="G59" s="354"/>
      <c r="H59" s="354"/>
      <c r="I59" s="354"/>
    </row>
    <row r="61" spans="1:9" ht="12.75">
      <c r="A61" s="352" t="s">
        <v>28</v>
      </c>
      <c r="B61" s="352"/>
      <c r="C61" s="292" t="s">
        <v>32</v>
      </c>
      <c r="D61" s="292"/>
      <c r="E61" s="292"/>
      <c r="F61" s="292"/>
      <c r="G61" s="292"/>
      <c r="H61" s="292"/>
      <c r="I61" s="292"/>
    </row>
    <row r="62" spans="1:9" ht="25.5">
      <c r="A62" s="345" t="s">
        <v>59</v>
      </c>
      <c r="B62" s="345" t="s">
        <v>62</v>
      </c>
      <c r="C62" s="355">
        <v>41274</v>
      </c>
      <c r="D62" s="16" t="s">
        <v>60</v>
      </c>
      <c r="E62" s="14"/>
      <c r="F62" s="345" t="s">
        <v>33</v>
      </c>
      <c r="G62" s="345"/>
      <c r="H62" s="345" t="s">
        <v>102</v>
      </c>
      <c r="I62" s="345"/>
    </row>
    <row r="63" spans="1:9" ht="25.5">
      <c r="A63" s="353"/>
      <c r="B63" s="353"/>
      <c r="C63" s="353"/>
      <c r="D63" s="16" t="s">
        <v>61</v>
      </c>
      <c r="E63" s="14"/>
      <c r="F63" s="353"/>
      <c r="G63" s="346"/>
      <c r="H63" s="346"/>
      <c r="I63" s="353"/>
    </row>
    <row r="64" spans="1:9" ht="25.5">
      <c r="A64" s="354"/>
      <c r="B64" s="354"/>
      <c r="C64" s="354"/>
      <c r="D64" s="9" t="s">
        <v>101</v>
      </c>
      <c r="E64" s="14"/>
      <c r="F64" s="354"/>
      <c r="G64" s="347"/>
      <c r="H64" s="347"/>
      <c r="I64" s="354"/>
    </row>
  </sheetData>
  <sheetProtection/>
  <mergeCells count="105">
    <mergeCell ref="A61:B61"/>
    <mergeCell ref="C61:I61"/>
    <mergeCell ref="A62:A64"/>
    <mergeCell ref="B62:B64"/>
    <mergeCell ref="C62:C64"/>
    <mergeCell ref="F62:F64"/>
    <mergeCell ref="G62:G64"/>
    <mergeCell ref="H62:H64"/>
    <mergeCell ref="I62:I64"/>
    <mergeCell ref="I54:I56"/>
    <mergeCell ref="A50:A53"/>
    <mergeCell ref="B50:B53"/>
    <mergeCell ref="B57:B59"/>
    <mergeCell ref="C57:C59"/>
    <mergeCell ref="F57:F59"/>
    <mergeCell ref="G57:G59"/>
    <mergeCell ref="H57:H59"/>
    <mergeCell ref="I57:I59"/>
    <mergeCell ref="A54:A56"/>
    <mergeCell ref="B54:B56"/>
    <mergeCell ref="C54:C56"/>
    <mergeCell ref="F54:F56"/>
    <mergeCell ref="G54:G56"/>
    <mergeCell ref="H54:H56"/>
    <mergeCell ref="A47:A49"/>
    <mergeCell ref="B47:B49"/>
    <mergeCell ref="C47:C49"/>
    <mergeCell ref="F47:F49"/>
    <mergeCell ref="G47:G49"/>
    <mergeCell ref="I50:I53"/>
    <mergeCell ref="H44:H46"/>
    <mergeCell ref="C50:C53"/>
    <mergeCell ref="F50:F53"/>
    <mergeCell ref="G50:G53"/>
    <mergeCell ref="H50:H53"/>
    <mergeCell ref="I44:I46"/>
    <mergeCell ref="F44:F46"/>
    <mergeCell ref="G44:G46"/>
    <mergeCell ref="I25:I29"/>
    <mergeCell ref="A25:A29"/>
    <mergeCell ref="B25:B29"/>
    <mergeCell ref="C25:C29"/>
    <mergeCell ref="G25:G29"/>
    <mergeCell ref="H47:H49"/>
    <mergeCell ref="I47:I49"/>
    <mergeCell ref="A44:A46"/>
    <mergeCell ref="B44:B46"/>
    <mergeCell ref="C44:C46"/>
    <mergeCell ref="F13:F18"/>
    <mergeCell ref="F30:F35"/>
    <mergeCell ref="F36:F38"/>
    <mergeCell ref="G30:G35"/>
    <mergeCell ref="A36:A38"/>
    <mergeCell ref="H25:H29"/>
    <mergeCell ref="B19:B22"/>
    <mergeCell ref="C19:C22"/>
    <mergeCell ref="F19:F22"/>
    <mergeCell ref="G19:G22"/>
    <mergeCell ref="H19:H22"/>
    <mergeCell ref="I19:I22"/>
    <mergeCell ref="G13:G18"/>
    <mergeCell ref="A24:B24"/>
    <mergeCell ref="C24:I24"/>
    <mergeCell ref="F25:F29"/>
    <mergeCell ref="A13:A18"/>
    <mergeCell ref="B13:B18"/>
    <mergeCell ref="C13:C18"/>
    <mergeCell ref="H13:H18"/>
    <mergeCell ref="I13:I18"/>
    <mergeCell ref="A19:A22"/>
    <mergeCell ref="C6:I6"/>
    <mergeCell ref="A10:B10"/>
    <mergeCell ref="C10:I10"/>
    <mergeCell ref="A11:A12"/>
    <mergeCell ref="A7:B7"/>
    <mergeCell ref="C7:D7"/>
    <mergeCell ref="E7:F7"/>
    <mergeCell ref="G7:I7"/>
    <mergeCell ref="A8:B8"/>
    <mergeCell ref="C8:I8"/>
    <mergeCell ref="A1:A4"/>
    <mergeCell ref="B1:G5"/>
    <mergeCell ref="H1:I2"/>
    <mergeCell ref="H3:I3"/>
    <mergeCell ref="A6:B6"/>
    <mergeCell ref="I39:I41"/>
    <mergeCell ref="F39:F41"/>
    <mergeCell ref="A39:A41"/>
    <mergeCell ref="A30:A35"/>
    <mergeCell ref="B30:B35"/>
    <mergeCell ref="C30:C35"/>
    <mergeCell ref="B36:B38"/>
    <mergeCell ref="C36:C38"/>
    <mergeCell ref="H30:H35"/>
    <mergeCell ref="I30:I35"/>
    <mergeCell ref="A43:B43"/>
    <mergeCell ref="C43:I43"/>
    <mergeCell ref="A57:A59"/>
    <mergeCell ref="G36:G38"/>
    <mergeCell ref="H36:H38"/>
    <mergeCell ref="I36:I38"/>
    <mergeCell ref="B39:B41"/>
    <mergeCell ref="C39:C41"/>
    <mergeCell ref="G39:G41"/>
    <mergeCell ref="H39:H41"/>
  </mergeCells>
  <printOptions/>
  <pageMargins left="0.2362204724409449" right="0.2362204724409449" top="0.31496062992125984" bottom="0.3937007874015748" header="0" footer="0"/>
  <pageSetup horizontalDpi="300" verticalDpi="300" orientation="landscape" scale="87" r:id="rId2"/>
  <drawing r:id="rId1"/>
</worksheet>
</file>

<file path=xl/worksheets/sheet6.xml><?xml version="1.0" encoding="utf-8"?>
<worksheet xmlns="http://schemas.openxmlformats.org/spreadsheetml/2006/main" xmlns:r="http://schemas.openxmlformats.org/officeDocument/2006/relationships">
  <dimension ref="F1:F77"/>
  <sheetViews>
    <sheetView zoomScalePageLayoutView="0" workbookViewId="0" topLeftCell="A1">
      <selection activeCell="F43" sqref="F43"/>
    </sheetView>
  </sheetViews>
  <sheetFormatPr defaultColWidth="11.421875" defaultRowHeight="12.75"/>
  <cols>
    <col min="6" max="6" width="26.8515625" style="8" customWidth="1"/>
    <col min="8" max="8" width="10.00390625" style="0" bestFit="1" customWidth="1"/>
  </cols>
  <sheetData>
    <row r="1" ht="12.75">
      <c r="F1"/>
    </row>
    <row r="2" ht="12.75">
      <c r="F2"/>
    </row>
    <row r="3" ht="12.75">
      <c r="F3"/>
    </row>
    <row r="4" ht="12.75">
      <c r="F4" s="38" t="s">
        <v>12</v>
      </c>
    </row>
    <row r="5" ht="12.75">
      <c r="F5" s="38" t="s">
        <v>14</v>
      </c>
    </row>
    <row r="6" ht="12.75">
      <c r="F6"/>
    </row>
    <row r="7" ht="12.75">
      <c r="F7"/>
    </row>
    <row r="8" ht="12.75">
      <c r="F8"/>
    </row>
    <row r="9" ht="12.75">
      <c r="F9"/>
    </row>
    <row r="10" ht="12.75">
      <c r="F10"/>
    </row>
    <row r="11" ht="25.5">
      <c r="F11" s="43" t="s">
        <v>109</v>
      </c>
    </row>
    <row r="12" ht="12.75">
      <c r="F12" s="44" t="s">
        <v>18</v>
      </c>
    </row>
    <row r="13" ht="12.75">
      <c r="F13" s="390" t="s">
        <v>112</v>
      </c>
    </row>
    <row r="14" ht="12.75">
      <c r="F14" s="390"/>
    </row>
    <row r="15" ht="12.75">
      <c r="F15" s="390"/>
    </row>
    <row r="16" ht="12.75">
      <c r="F16" s="390"/>
    </row>
    <row r="17" ht="12.75">
      <c r="F17" s="390"/>
    </row>
    <row r="18" ht="12.75">
      <c r="F18" s="390"/>
    </row>
    <row r="19" ht="12.75">
      <c r="F19" s="45">
        <v>0.56666</v>
      </c>
    </row>
    <row r="20" ht="17.25" customHeight="1">
      <c r="F20" s="45">
        <v>0.75</v>
      </c>
    </row>
    <row r="21" ht="12.75">
      <c r="F21" s="46">
        <v>0.75</v>
      </c>
    </row>
    <row r="22" ht="12.75">
      <c r="F22" s="45">
        <v>0.3</v>
      </c>
    </row>
    <row r="23" ht="12.75">
      <c r="F23" s="45">
        <v>0.3</v>
      </c>
    </row>
    <row r="24" ht="12.75">
      <c r="F24" s="47">
        <v>0.5</v>
      </c>
    </row>
    <row r="25" ht="12.75">
      <c r="F25" s="48">
        <v>0.5</v>
      </c>
    </row>
    <row r="26" ht="12.75">
      <c r="F26" s="48">
        <v>0.5</v>
      </c>
    </row>
    <row r="27" ht="12.75">
      <c r="F27" s="49">
        <v>0.41</v>
      </c>
    </row>
    <row r="28" ht="12.75">
      <c r="F28" s="46">
        <v>0.8333333333333334</v>
      </c>
    </row>
    <row r="29" ht="12.75">
      <c r="F29" s="46">
        <v>0.33</v>
      </c>
    </row>
    <row r="30" ht="12.75">
      <c r="F30" s="46">
        <v>0.6666666666666666</v>
      </c>
    </row>
    <row r="31" ht="12.75">
      <c r="F31" s="50">
        <v>0.875</v>
      </c>
    </row>
    <row r="32" ht="12.75">
      <c r="F32" s="45">
        <v>0.8333333333333334</v>
      </c>
    </row>
    <row r="33" ht="12.75">
      <c r="F33" s="51">
        <v>0.8333333333333334</v>
      </c>
    </row>
    <row r="34" ht="12.75">
      <c r="F34" s="45">
        <v>0.8333333333333334</v>
      </c>
    </row>
    <row r="35" ht="12.75">
      <c r="F35" s="45">
        <v>1</v>
      </c>
    </row>
    <row r="36" ht="12.75">
      <c r="F36" s="45">
        <v>0.5</v>
      </c>
    </row>
    <row r="37" ht="12.75">
      <c r="F37" s="45">
        <v>0.5</v>
      </c>
    </row>
    <row r="38" ht="12.75">
      <c r="F38" s="45">
        <v>0.5</v>
      </c>
    </row>
    <row r="39" ht="12.75">
      <c r="F39" s="44" t="s">
        <v>18</v>
      </c>
    </row>
    <row r="40" ht="12.75">
      <c r="F40" s="52">
        <v>0.5</v>
      </c>
    </row>
    <row r="41" ht="12.75">
      <c r="F41" s="52">
        <v>0.33</v>
      </c>
    </row>
    <row r="42" ht="12.75">
      <c r="F42" s="52">
        <v>0.66666</v>
      </c>
    </row>
    <row r="43" ht="12.75">
      <c r="F43" s="53">
        <v>0.33</v>
      </c>
    </row>
    <row r="44" ht="12.75">
      <c r="F44" s="54">
        <v>0.56</v>
      </c>
    </row>
    <row r="45" ht="12.75">
      <c r="F45" s="44" t="s">
        <v>18</v>
      </c>
    </row>
    <row r="46" ht="12.75">
      <c r="F46" s="52">
        <v>0.66</v>
      </c>
    </row>
    <row r="47" ht="12.75">
      <c r="F47" s="52">
        <v>0.6</v>
      </c>
    </row>
    <row r="48" ht="12.75">
      <c r="F48" s="49">
        <v>0.875</v>
      </c>
    </row>
    <row r="49" ht="12.75">
      <c r="F49" s="49">
        <v>0.8</v>
      </c>
    </row>
    <row r="50" ht="12.75">
      <c r="F50" s="55">
        <v>1</v>
      </c>
    </row>
    <row r="51" ht="12.75">
      <c r="F51" s="55">
        <v>1</v>
      </c>
    </row>
    <row r="52" ht="12.75">
      <c r="F52" s="44" t="s">
        <v>18</v>
      </c>
    </row>
    <row r="53" ht="12.75">
      <c r="F53" s="52">
        <v>0.1</v>
      </c>
    </row>
    <row r="54" ht="12.75">
      <c r="F54" s="52">
        <v>0.33333</v>
      </c>
    </row>
    <row r="55" ht="12.75">
      <c r="F55" s="52">
        <v>0.375</v>
      </c>
    </row>
    <row r="56" ht="12.75">
      <c r="F56" s="52">
        <v>0.16666</v>
      </c>
    </row>
    <row r="57" ht="12.75">
      <c r="F57" s="52">
        <v>0.75</v>
      </c>
    </row>
    <row r="58" ht="12.75">
      <c r="F58" s="52">
        <v>0.666666</v>
      </c>
    </row>
    <row r="59" ht="12.75">
      <c r="F59" s="56">
        <v>0.7</v>
      </c>
    </row>
    <row r="60" ht="12.75">
      <c r="F60" s="57">
        <v>0.528</v>
      </c>
    </row>
    <row r="61" ht="12.75">
      <c r="F61" s="46">
        <v>0.25</v>
      </c>
    </row>
    <row r="62" ht="12.75">
      <c r="F62" s="49">
        <v>0.25</v>
      </c>
    </row>
    <row r="63" ht="12.75">
      <c r="F63" s="49">
        <v>0.33</v>
      </c>
    </row>
    <row r="64" ht="12.75">
      <c r="F64" s="49">
        <f>3/4</f>
        <v>0.75</v>
      </c>
    </row>
    <row r="65" ht="12.75">
      <c r="F65" s="49">
        <f>3/4</f>
        <v>0.75</v>
      </c>
    </row>
    <row r="66" ht="12.75">
      <c r="F66" s="49">
        <f>2/4</f>
        <v>0.5</v>
      </c>
    </row>
    <row r="67" ht="12.75">
      <c r="F67" s="44" t="s">
        <v>18</v>
      </c>
    </row>
    <row r="68" ht="12.75">
      <c r="F68" s="58">
        <v>0.5</v>
      </c>
    </row>
    <row r="69" ht="12.75">
      <c r="F69" s="45">
        <v>0.75</v>
      </c>
    </row>
    <row r="70" ht="12.75">
      <c r="F70" s="52">
        <v>0.87</v>
      </c>
    </row>
    <row r="71" ht="12.75">
      <c r="F71" s="52">
        <v>0.77</v>
      </c>
    </row>
    <row r="72" ht="12.75">
      <c r="F72" s="59">
        <v>0.75</v>
      </c>
    </row>
    <row r="73" ht="12.75">
      <c r="F73" s="59">
        <v>1</v>
      </c>
    </row>
    <row r="74" ht="12.75">
      <c r="F74" s="60">
        <f>(1+0.5+0.5+0.5)/7</f>
        <v>0.35714285714285715</v>
      </c>
    </row>
    <row r="75" ht="12.75">
      <c r="F75" s="60">
        <f>(342+288)/2989</f>
        <v>0.2107728337236534</v>
      </c>
    </row>
    <row r="76" ht="12.75">
      <c r="F76" s="60">
        <v>0.625</v>
      </c>
    </row>
    <row r="77" ht="12.75">
      <c r="F77"/>
    </row>
    <row r="78" ht="12.75"/>
    <row r="79" ht="12.75"/>
    <row r="80" ht="12.75"/>
    <row r="81" ht="12.75"/>
    <row r="82" ht="12.75"/>
    <row r="83" ht="12.75"/>
    <row r="84" ht="12.75"/>
    <row r="85" ht="12.75"/>
  </sheetData>
  <sheetProtection/>
  <mergeCells count="1">
    <mergeCell ref="F13:F18"/>
  </mergeCells>
  <printOptions/>
  <pageMargins left="0.7" right="0.7" top="0.75" bottom="0.75" header="0.3" footer="0.3"/>
  <pageSetup orientation="portrait" paperSize="9"/>
  <legacyDrawing r:id="rId2"/>
</worksheet>
</file>

<file path=xl/worksheets/sheet7.xml><?xml version="1.0" encoding="utf-8"?>
<worksheet xmlns="http://schemas.openxmlformats.org/spreadsheetml/2006/main" xmlns:r="http://schemas.openxmlformats.org/officeDocument/2006/relationships">
  <dimension ref="A1:N23"/>
  <sheetViews>
    <sheetView zoomScale="70" zoomScaleNormal="70" zoomScalePageLayoutView="0" workbookViewId="0" topLeftCell="A7">
      <selection activeCell="G17" sqref="G17:H17"/>
    </sheetView>
  </sheetViews>
  <sheetFormatPr defaultColWidth="9.140625" defaultRowHeight="12.75"/>
  <cols>
    <col min="1" max="1" width="16.8515625" style="0" customWidth="1"/>
    <col min="2" max="2" width="6.7109375" style="0" bestFit="1" customWidth="1"/>
    <col min="3" max="3" width="25.140625" style="0" customWidth="1"/>
    <col min="4" max="4" width="10.8515625" style="0" customWidth="1"/>
    <col min="5" max="5" width="44.28125" style="0" customWidth="1"/>
    <col min="6" max="7" width="28.421875" style="0" customWidth="1"/>
    <col min="8" max="8" width="45.140625" style="0" customWidth="1"/>
    <col min="9" max="9" width="26.28125" style="0" customWidth="1"/>
    <col min="10" max="10" width="26.421875" style="0" bestFit="1" customWidth="1"/>
    <col min="11" max="11" width="12.28125" style="0" customWidth="1"/>
    <col min="12" max="12" width="13.00390625" style="0" customWidth="1"/>
    <col min="13" max="13" width="12.57421875" style="0" customWidth="1"/>
    <col min="14" max="14" width="17.00390625" style="0" customWidth="1"/>
  </cols>
  <sheetData>
    <row r="1" spans="1:14" ht="16.5" thickBot="1">
      <c r="A1" s="393" t="s">
        <v>139</v>
      </c>
      <c r="B1" s="393"/>
      <c r="C1" s="393"/>
      <c r="D1" s="393"/>
      <c r="E1" s="393"/>
      <c r="F1" s="393"/>
      <c r="G1" s="393"/>
      <c r="H1" s="393"/>
      <c r="I1" s="393"/>
      <c r="J1" s="393"/>
      <c r="K1" s="393"/>
      <c r="L1" s="393"/>
      <c r="M1" s="92"/>
      <c r="N1" s="92"/>
    </row>
    <row r="2" spans="1:14" ht="42" customHeight="1" thickBot="1">
      <c r="A2" s="141" t="s">
        <v>140</v>
      </c>
      <c r="B2" s="394" t="s">
        <v>114</v>
      </c>
      <c r="C2" s="394"/>
      <c r="D2" s="394"/>
      <c r="E2" s="394"/>
      <c r="F2" s="394"/>
      <c r="G2" s="394"/>
      <c r="H2" s="394"/>
      <c r="I2" s="92"/>
      <c r="J2" s="92"/>
      <c r="K2" s="92"/>
      <c r="L2" s="92"/>
      <c r="M2" s="92"/>
      <c r="N2" s="92"/>
    </row>
    <row r="3" spans="1:14" ht="13.5" customHeight="1" thickBot="1">
      <c r="A3" s="92"/>
      <c r="B3" s="92"/>
      <c r="C3" s="92"/>
      <c r="D3" s="92"/>
      <c r="E3" s="92"/>
      <c r="F3" s="92"/>
      <c r="G3" s="92"/>
      <c r="H3" s="92"/>
      <c r="I3" s="92"/>
      <c r="J3" s="391" t="s">
        <v>141</v>
      </c>
      <c r="K3" s="173"/>
      <c r="L3" s="173"/>
      <c r="M3" s="92"/>
      <c r="N3" s="92"/>
    </row>
    <row r="4" spans="1:14" ht="13.5" customHeight="1" thickBot="1">
      <c r="A4" s="395" t="s">
        <v>142</v>
      </c>
      <c r="B4" s="394" t="s">
        <v>143</v>
      </c>
      <c r="C4" s="394"/>
      <c r="D4" s="394"/>
      <c r="E4" s="394"/>
      <c r="F4" s="394"/>
      <c r="G4" s="394"/>
      <c r="H4" s="394"/>
      <c r="I4" s="92"/>
      <c r="J4" s="392"/>
      <c r="K4" s="173"/>
      <c r="L4" s="173"/>
      <c r="M4" s="92"/>
      <c r="N4" s="92"/>
    </row>
    <row r="5" spans="1:14" ht="13.5" thickBot="1">
      <c r="A5" s="395"/>
      <c r="B5" s="394"/>
      <c r="C5" s="394"/>
      <c r="D5" s="394"/>
      <c r="E5" s="394"/>
      <c r="F5" s="394"/>
      <c r="G5" s="394"/>
      <c r="H5" s="394"/>
      <c r="I5" s="92"/>
      <c r="J5" s="92"/>
      <c r="K5" s="92"/>
      <c r="L5" s="92"/>
      <c r="M5" s="92"/>
      <c r="N5" s="92"/>
    </row>
    <row r="6" spans="1:14" ht="13.5" customHeight="1" thickBot="1">
      <c r="A6" s="92"/>
      <c r="B6" s="92"/>
      <c r="C6" s="92"/>
      <c r="D6" s="92"/>
      <c r="E6" s="92"/>
      <c r="F6" s="92"/>
      <c r="G6" s="92"/>
      <c r="H6" s="92"/>
      <c r="I6" s="92"/>
      <c r="J6" s="391">
        <v>2022</v>
      </c>
      <c r="K6" s="173"/>
      <c r="L6" s="173"/>
      <c r="M6" s="92"/>
      <c r="N6" s="92"/>
    </row>
    <row r="7" spans="1:14" ht="13.5" customHeight="1" thickBot="1">
      <c r="A7" s="395" t="s">
        <v>144</v>
      </c>
      <c r="B7" s="394" t="s">
        <v>145</v>
      </c>
      <c r="C7" s="394"/>
      <c r="D7" s="394"/>
      <c r="E7" s="394"/>
      <c r="F7" s="394"/>
      <c r="G7" s="394"/>
      <c r="H7" s="394"/>
      <c r="I7" s="92"/>
      <c r="J7" s="392"/>
      <c r="K7" s="173"/>
      <c r="L7" s="173"/>
      <c r="M7" s="92"/>
      <c r="N7" s="92"/>
    </row>
    <row r="8" spans="1:14" ht="13.5" thickBot="1">
      <c r="A8" s="395"/>
      <c r="B8" s="394"/>
      <c r="C8" s="394"/>
      <c r="D8" s="394"/>
      <c r="E8" s="394"/>
      <c r="F8" s="394"/>
      <c r="G8" s="394"/>
      <c r="H8" s="394"/>
      <c r="I8" s="92"/>
      <c r="J8" s="92"/>
      <c r="K8" s="92"/>
      <c r="L8" s="92"/>
      <c r="M8" s="92"/>
      <c r="N8" s="92"/>
    </row>
    <row r="9" spans="1:14" ht="13.5" thickBot="1">
      <c r="A9" s="395"/>
      <c r="B9" s="394"/>
      <c r="C9" s="394"/>
      <c r="D9" s="394"/>
      <c r="E9" s="394"/>
      <c r="F9" s="394"/>
      <c r="G9" s="394"/>
      <c r="H9" s="394"/>
      <c r="I9" s="92"/>
      <c r="J9" s="393"/>
      <c r="K9" s="393"/>
      <c r="L9" s="393"/>
      <c r="M9" s="92"/>
      <c r="N9" s="92"/>
    </row>
    <row r="10" spans="1:14" ht="13.5" thickBot="1">
      <c r="A10" s="92"/>
      <c r="B10" s="92"/>
      <c r="C10" s="92"/>
      <c r="D10" s="92"/>
      <c r="E10" s="92"/>
      <c r="F10" s="92"/>
      <c r="G10" s="92"/>
      <c r="H10" s="92"/>
      <c r="I10" s="92"/>
      <c r="J10" s="393"/>
      <c r="K10" s="393"/>
      <c r="L10" s="393"/>
      <c r="M10" s="92"/>
      <c r="N10" s="92"/>
    </row>
    <row r="11" spans="1:14" ht="13.5" thickBot="1">
      <c r="A11" s="395" t="s">
        <v>146</v>
      </c>
      <c r="B11" s="394" t="s">
        <v>147</v>
      </c>
      <c r="C11" s="394"/>
      <c r="D11" s="394"/>
      <c r="E11" s="394"/>
      <c r="F11" s="394"/>
      <c r="G11" s="394"/>
      <c r="H11" s="394"/>
      <c r="I11" s="92"/>
      <c r="J11" s="393"/>
      <c r="K11" s="393"/>
      <c r="L11" s="393"/>
      <c r="M11" s="92"/>
      <c r="N11" s="92"/>
    </row>
    <row r="12" spans="1:14" ht="13.5" thickBot="1">
      <c r="A12" s="395"/>
      <c r="B12" s="394"/>
      <c r="C12" s="394"/>
      <c r="D12" s="394"/>
      <c r="E12" s="394"/>
      <c r="F12" s="394"/>
      <c r="G12" s="394"/>
      <c r="H12" s="394"/>
      <c r="I12" s="92"/>
      <c r="J12" s="92"/>
      <c r="K12" s="92"/>
      <c r="L12" s="92"/>
      <c r="M12" s="92"/>
      <c r="N12" s="92"/>
    </row>
    <row r="13" spans="1:14" ht="15.75">
      <c r="A13" s="393" t="s">
        <v>139</v>
      </c>
      <c r="B13" s="393"/>
      <c r="C13" s="393"/>
      <c r="D13" s="393"/>
      <c r="E13" s="393"/>
      <c r="F13" s="393"/>
      <c r="G13" s="393"/>
      <c r="H13" s="393"/>
      <c r="I13" s="393"/>
      <c r="J13" s="393"/>
      <c r="K13" s="393"/>
      <c r="L13" s="393"/>
      <c r="M13" s="92"/>
      <c r="N13" s="92"/>
    </row>
    <row r="14" spans="1:14" ht="12.75">
      <c r="A14" s="396" t="s">
        <v>148</v>
      </c>
      <c r="B14" s="396"/>
      <c r="C14" s="396"/>
      <c r="D14" s="396"/>
      <c r="E14" s="396" t="s">
        <v>149</v>
      </c>
      <c r="F14" s="396"/>
      <c r="G14" s="396"/>
      <c r="H14" s="396"/>
      <c r="I14" s="396"/>
      <c r="J14" s="396"/>
      <c r="K14" s="396" t="s">
        <v>150</v>
      </c>
      <c r="L14" s="396"/>
      <c r="M14" s="396"/>
      <c r="N14" s="396"/>
    </row>
    <row r="15" spans="1:14" ht="38.25">
      <c r="A15" s="160" t="s">
        <v>151</v>
      </c>
      <c r="B15" s="160"/>
      <c r="C15" s="160" t="s">
        <v>152</v>
      </c>
      <c r="D15" s="160" t="s">
        <v>153</v>
      </c>
      <c r="E15" s="160" t="s">
        <v>154</v>
      </c>
      <c r="F15" s="160" t="s">
        <v>155</v>
      </c>
      <c r="G15" s="397" t="s">
        <v>156</v>
      </c>
      <c r="H15" s="398"/>
      <c r="I15" s="160" t="s">
        <v>157</v>
      </c>
      <c r="J15" s="170" t="s">
        <v>158</v>
      </c>
      <c r="K15" s="160" t="s">
        <v>159</v>
      </c>
      <c r="L15" s="160" t="s">
        <v>199</v>
      </c>
      <c r="M15" s="160" t="s">
        <v>160</v>
      </c>
      <c r="N15" s="160" t="s">
        <v>138</v>
      </c>
    </row>
    <row r="16" spans="1:14" ht="210.75" customHeight="1">
      <c r="A16" s="150" t="s">
        <v>161</v>
      </c>
      <c r="B16" s="151">
        <v>774</v>
      </c>
      <c r="C16" s="152" t="s">
        <v>192</v>
      </c>
      <c r="D16" s="152" t="s">
        <v>162</v>
      </c>
      <c r="E16" s="153" t="s">
        <v>375</v>
      </c>
      <c r="F16" s="154" t="s">
        <v>417</v>
      </c>
      <c r="G16" s="305" t="s">
        <v>196</v>
      </c>
      <c r="H16" s="306"/>
      <c r="I16" s="150" t="s">
        <v>163</v>
      </c>
      <c r="J16" s="172" t="s">
        <v>249</v>
      </c>
      <c r="K16" s="161">
        <v>44713</v>
      </c>
      <c r="L16" s="162">
        <v>44926</v>
      </c>
      <c r="M16" s="162">
        <v>44926</v>
      </c>
      <c r="N16" s="150" t="s">
        <v>164</v>
      </c>
    </row>
    <row r="17" spans="1:14" s="134" customFormat="1" ht="81" customHeight="1">
      <c r="A17" s="159" t="s">
        <v>161</v>
      </c>
      <c r="B17" s="155">
        <v>915</v>
      </c>
      <c r="C17" s="155" t="s">
        <v>371</v>
      </c>
      <c r="D17" s="156" t="s">
        <v>162</v>
      </c>
      <c r="E17" s="157" t="s">
        <v>419</v>
      </c>
      <c r="F17" s="157" t="s">
        <v>418</v>
      </c>
      <c r="G17" s="208" t="s">
        <v>420</v>
      </c>
      <c r="H17" s="209"/>
      <c r="I17" s="171" t="s">
        <v>163</v>
      </c>
      <c r="J17" s="171" t="s">
        <v>372</v>
      </c>
      <c r="K17" s="158">
        <v>44621</v>
      </c>
      <c r="L17" s="108">
        <v>44926</v>
      </c>
      <c r="M17" s="158">
        <v>44926</v>
      </c>
      <c r="N17" s="157" t="s">
        <v>373</v>
      </c>
    </row>
    <row r="18" spans="1:14" s="134" customFormat="1" ht="137.25" customHeight="1">
      <c r="A18" s="168" t="s">
        <v>421</v>
      </c>
      <c r="B18" s="168">
        <v>14016</v>
      </c>
      <c r="C18" s="168" t="s">
        <v>374</v>
      </c>
      <c r="D18" s="156" t="s">
        <v>162</v>
      </c>
      <c r="E18" s="157" t="s">
        <v>425</v>
      </c>
      <c r="F18" s="157" t="s">
        <v>422</v>
      </c>
      <c r="G18" s="208" t="s">
        <v>423</v>
      </c>
      <c r="H18" s="209"/>
      <c r="I18" s="171" t="s">
        <v>165</v>
      </c>
      <c r="J18" s="11" t="s">
        <v>209</v>
      </c>
      <c r="K18" s="158">
        <v>44562</v>
      </c>
      <c r="L18" s="108">
        <v>44908</v>
      </c>
      <c r="M18" s="158">
        <v>44926</v>
      </c>
      <c r="N18" s="157" t="s">
        <v>424</v>
      </c>
    </row>
    <row r="22" spans="1:2" ht="12.75">
      <c r="A22" s="149"/>
      <c r="B22" s="149"/>
    </row>
    <row r="23" ht="12.75">
      <c r="A23" s="95"/>
    </row>
  </sheetData>
  <sheetProtection/>
  <mergeCells count="19">
    <mergeCell ref="B11:H12"/>
    <mergeCell ref="G18:H18"/>
    <mergeCell ref="G17:H17"/>
    <mergeCell ref="A13:L13"/>
    <mergeCell ref="A14:D14"/>
    <mergeCell ref="E14:J14"/>
    <mergeCell ref="K14:N14"/>
    <mergeCell ref="G15:H15"/>
    <mergeCell ref="G16:H16"/>
    <mergeCell ref="J6:J7"/>
    <mergeCell ref="A1:L1"/>
    <mergeCell ref="B2:H2"/>
    <mergeCell ref="A4:A5"/>
    <mergeCell ref="B4:H5"/>
    <mergeCell ref="J3:J4"/>
    <mergeCell ref="A7:A9"/>
    <mergeCell ref="B7:H9"/>
    <mergeCell ref="J9:L11"/>
    <mergeCell ref="A11:A12"/>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C50"/>
  <sheetViews>
    <sheetView zoomScalePageLayoutView="0" workbookViewId="0" topLeftCell="A1">
      <selection activeCell="J43" sqref="J43"/>
    </sheetView>
  </sheetViews>
  <sheetFormatPr defaultColWidth="11.421875" defaultRowHeight="12.75"/>
  <sheetData>
    <row r="1" spans="1:3" ht="12.75">
      <c r="A1" t="s">
        <v>200</v>
      </c>
      <c r="C1" t="s">
        <v>201</v>
      </c>
    </row>
    <row r="2" spans="1:3" ht="12.75">
      <c r="A2" t="s">
        <v>165</v>
      </c>
      <c r="C2" t="s">
        <v>202</v>
      </c>
    </row>
    <row r="3" spans="1:3" ht="12.75">
      <c r="A3" t="s">
        <v>163</v>
      </c>
      <c r="C3" t="s">
        <v>203</v>
      </c>
    </row>
    <row r="4" ht="12.75">
      <c r="C4" t="s">
        <v>204</v>
      </c>
    </row>
    <row r="5" ht="12.75">
      <c r="C5" t="s">
        <v>205</v>
      </c>
    </row>
    <row r="6" ht="12.75">
      <c r="C6" t="s">
        <v>206</v>
      </c>
    </row>
    <row r="7" ht="12.75">
      <c r="C7" t="s">
        <v>207</v>
      </c>
    </row>
    <row r="8" ht="12.75">
      <c r="C8" t="s">
        <v>208</v>
      </c>
    </row>
    <row r="9" ht="12.75">
      <c r="C9" t="s">
        <v>209</v>
      </c>
    </row>
    <row r="10" ht="12.75">
      <c r="C10" t="s">
        <v>210</v>
      </c>
    </row>
    <row r="11" ht="12.75">
      <c r="C11" t="s">
        <v>211</v>
      </c>
    </row>
    <row r="12" ht="12.75">
      <c r="C12" t="s">
        <v>212</v>
      </c>
    </row>
    <row r="13" ht="12.75">
      <c r="C13" t="s">
        <v>213</v>
      </c>
    </row>
    <row r="14" ht="12.75">
      <c r="C14" t="s">
        <v>214</v>
      </c>
    </row>
    <row r="15" ht="12.75">
      <c r="C15" t="s">
        <v>215</v>
      </c>
    </row>
    <row r="16" ht="12.75">
      <c r="C16" t="s">
        <v>216</v>
      </c>
    </row>
    <row r="17" ht="12.75">
      <c r="C17" t="s">
        <v>217</v>
      </c>
    </row>
    <row r="18" ht="12.75">
      <c r="C18" t="s">
        <v>218</v>
      </c>
    </row>
    <row r="19" ht="12.75">
      <c r="C19" t="s">
        <v>219</v>
      </c>
    </row>
    <row r="20" ht="12.75">
      <c r="C20" t="s">
        <v>220</v>
      </c>
    </row>
    <row r="21" ht="12.75">
      <c r="C21" s="105" t="s">
        <v>221</v>
      </c>
    </row>
    <row r="22" ht="12.75">
      <c r="C22" s="105" t="s">
        <v>222</v>
      </c>
    </row>
    <row r="23" ht="12.75">
      <c r="C23" s="105" t="s">
        <v>223</v>
      </c>
    </row>
    <row r="24" ht="12.75">
      <c r="C24" s="105" t="s">
        <v>224</v>
      </c>
    </row>
    <row r="25" ht="12.75">
      <c r="C25" s="105" t="s">
        <v>225</v>
      </c>
    </row>
    <row r="26" ht="12.75">
      <c r="C26" s="105" t="s">
        <v>226</v>
      </c>
    </row>
    <row r="27" ht="12.75">
      <c r="C27" s="105" t="s">
        <v>227</v>
      </c>
    </row>
    <row r="28" ht="12.75">
      <c r="C28" s="105" t="s">
        <v>228</v>
      </c>
    </row>
    <row r="29" ht="12.75">
      <c r="C29" s="105" t="s">
        <v>229</v>
      </c>
    </row>
    <row r="30" ht="12.75">
      <c r="C30" s="105" t="s">
        <v>230</v>
      </c>
    </row>
    <row r="31" ht="12.75">
      <c r="C31" s="105" t="s">
        <v>231</v>
      </c>
    </row>
    <row r="32" ht="12.75">
      <c r="C32" s="105" t="s">
        <v>232</v>
      </c>
    </row>
    <row r="33" ht="12.75">
      <c r="C33" s="105" t="s">
        <v>233</v>
      </c>
    </row>
    <row r="34" ht="12.75">
      <c r="C34" s="105" t="s">
        <v>234</v>
      </c>
    </row>
    <row r="35" ht="12.75">
      <c r="C35" s="105" t="s">
        <v>235</v>
      </c>
    </row>
    <row r="36" ht="12.75">
      <c r="C36" s="105" t="s">
        <v>236</v>
      </c>
    </row>
    <row r="37" ht="12.75">
      <c r="C37" s="105" t="s">
        <v>237</v>
      </c>
    </row>
    <row r="38" ht="12.75">
      <c r="C38" s="105" t="s">
        <v>250</v>
      </c>
    </row>
    <row r="39" ht="12.75">
      <c r="C39" s="105" t="s">
        <v>238</v>
      </c>
    </row>
    <row r="40" ht="12.75">
      <c r="C40" s="105" t="s">
        <v>239</v>
      </c>
    </row>
    <row r="41" ht="12.75">
      <c r="C41" s="105" t="s">
        <v>240</v>
      </c>
    </row>
    <row r="42" ht="12.75">
      <c r="C42" s="105" t="s">
        <v>241</v>
      </c>
    </row>
    <row r="43" ht="12.75">
      <c r="C43" s="105" t="s">
        <v>242</v>
      </c>
    </row>
    <row r="44" ht="12.75">
      <c r="C44" s="105" t="s">
        <v>243</v>
      </c>
    </row>
    <row r="45" ht="12.75">
      <c r="C45" s="105" t="s">
        <v>244</v>
      </c>
    </row>
    <row r="46" ht="12.75">
      <c r="C46" s="105" t="s">
        <v>245</v>
      </c>
    </row>
    <row r="47" ht="12.75">
      <c r="C47" s="105" t="s">
        <v>246</v>
      </c>
    </row>
    <row r="48" ht="12.75">
      <c r="C48" s="105" t="s">
        <v>247</v>
      </c>
    </row>
    <row r="49" ht="12.75">
      <c r="C49" s="105" t="s">
        <v>248</v>
      </c>
    </row>
    <row r="50" ht="12.75">
      <c r="C50" s="105" t="s">
        <v>249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DEFENSA CIVIL COLOMBIANA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Planeacion1</dc:creator>
  <cp:keywords/>
  <dc:description/>
  <cp:lastModifiedBy>Carmen Rubio</cp:lastModifiedBy>
  <cp:lastPrinted>2013-12-17T22:54:54Z</cp:lastPrinted>
  <dcterms:created xsi:type="dcterms:W3CDTF">2007-01-31T00:40:47Z</dcterms:created>
  <dcterms:modified xsi:type="dcterms:W3CDTF">2022-07-21T20:00:18Z</dcterms:modified>
  <cp:category/>
  <cp:version/>
  <cp:contentType/>
  <cp:contentStatus/>
</cp:coreProperties>
</file>